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控制价" sheetId="3" r:id="rId1"/>
    <sheet name="分部分项工程量清单与计价表_含定额_" sheetId="1" r:id="rId2"/>
    <sheet name="单价措施项目清单与计价表_" sheetId="2" r:id="rId3"/>
  </sheets>
  <definedNames>
    <definedName name="_xlnm._FilterDatabase" localSheetId="1" hidden="1">分部分项工程量清单与计价表_含定额_!$4:$693</definedName>
  </definedNames>
  <calcPr calcId="144525"/>
</workbook>
</file>

<file path=xl/sharedStrings.xml><?xml version="1.0" encoding="utf-8"?>
<sst xmlns="http://schemas.openxmlformats.org/spreadsheetml/2006/main" count="2930" uniqueCount="1135">
  <si>
    <t>控制价</t>
  </si>
  <si>
    <t>工程名称：漳州高祖文明展厅、会议室装修改造工程</t>
  </si>
  <si>
    <t>序号</t>
  </si>
  <si>
    <t>单位工程名称</t>
  </si>
  <si>
    <t>金额(元)</t>
  </si>
  <si>
    <t xml:space="preserve"> </t>
  </si>
  <si>
    <t>1</t>
  </si>
  <si>
    <t>土建单位工程</t>
  </si>
  <si>
    <t>2</t>
  </si>
  <si>
    <t>安装单位工程</t>
  </si>
  <si>
    <t>3</t>
  </si>
  <si>
    <t>智能化工程管线安装</t>
  </si>
  <si>
    <t>4</t>
  </si>
  <si>
    <t>其他项目费</t>
  </si>
  <si>
    <t>暂列金额</t>
  </si>
  <si>
    <t>专业工程暂估价</t>
  </si>
  <si>
    <t>总承包服务费</t>
  </si>
  <si>
    <t>合   计</t>
  </si>
  <si>
    <t>分部分项工程量清单与计价审核表</t>
  </si>
  <si>
    <t>工程名称：单项工程S01_土建单位工程</t>
  </si>
  <si>
    <t>项目编码</t>
  </si>
  <si>
    <t>项目名称</t>
  </si>
  <si>
    <t>项目特征描述</t>
  </si>
  <si>
    <t>计量
单位</t>
  </si>
  <si>
    <t>数量</t>
  </si>
  <si>
    <t>单价</t>
  </si>
  <si>
    <t>合价</t>
  </si>
  <si>
    <t>备注</t>
  </si>
  <si>
    <t>一</t>
  </si>
  <si>
    <t>拆除工程</t>
  </si>
  <si>
    <t>011610001001</t>
  </si>
  <si>
    <t>门窗拆除</t>
  </si>
  <si>
    <t>1.拆除整樘门窗</t>
  </si>
  <si>
    <t>樘</t>
  </si>
  <si>
    <t>(1)</t>
  </si>
  <si>
    <t>10116102换1</t>
  </si>
  <si>
    <t>拆除整樘门窗</t>
  </si>
  <si>
    <t>011601001001</t>
  </si>
  <si>
    <t>砖（石）砌体拆
除</t>
  </si>
  <si>
    <t>1.拆除砌体 (各种轻质砖)</t>
  </si>
  <si>
    <t>m3</t>
  </si>
  <si>
    <t>10116004换1</t>
  </si>
  <si>
    <t>拆除砌体 (各种
轻质砖)</t>
  </si>
  <si>
    <t>011605001001</t>
  </si>
  <si>
    <t>平面块料拆除</t>
  </si>
  <si>
    <t>1.拆除块料面层（含结合层
）</t>
  </si>
  <si>
    <t>m2</t>
  </si>
  <si>
    <t>10116040</t>
  </si>
  <si>
    <t>拆除块料面层（
含结合层）</t>
  </si>
  <si>
    <t>011606003001</t>
  </si>
  <si>
    <t>天棚面龙骨及饰
面拆除</t>
  </si>
  <si>
    <t xml:space="preserve">  1.拆除天棚吊顶</t>
  </si>
  <si>
    <t>10116067换1</t>
  </si>
  <si>
    <t>拆除天棚吊顶</t>
  </si>
  <si>
    <t>5</t>
  </si>
  <si>
    <t>011605002001</t>
  </si>
  <si>
    <t>立面块料拆除</t>
  </si>
  <si>
    <t>1.拆除墙面块料层（含结合
层）</t>
  </si>
  <si>
    <t>10116049换1</t>
  </si>
  <si>
    <t>拆除墙面块料层
（含结合层）</t>
  </si>
  <si>
    <t>6</t>
  </si>
  <si>
    <t>011606002001</t>
  </si>
  <si>
    <t>墙柱面龙骨及饰
面拆除</t>
  </si>
  <si>
    <t>1.拆除墙面金属面板</t>
  </si>
  <si>
    <t>10116054</t>
  </si>
  <si>
    <t>拆除墙面金属面
板</t>
  </si>
  <si>
    <t>7</t>
  </si>
  <si>
    <t>011609002001</t>
  </si>
  <si>
    <t>隔断隔墙拆除</t>
  </si>
  <si>
    <t xml:space="preserve">  1.拆除卫生间隔断</t>
  </si>
  <si>
    <t>10116098</t>
  </si>
  <si>
    <t>拆除轻质材料板
隔墙</t>
  </si>
  <si>
    <t>8</t>
  </si>
  <si>
    <t>031004006002</t>
  </si>
  <si>
    <t>大便器</t>
  </si>
  <si>
    <t xml:space="preserve">  1.拆除原有蹲式大便器</t>
  </si>
  <si>
    <t>组</t>
  </si>
  <si>
    <t>31006036换2</t>
  </si>
  <si>
    <t>蹲式大便器安装 
瓷低水箱</t>
  </si>
  <si>
    <t>套</t>
  </si>
  <si>
    <t>9</t>
  </si>
  <si>
    <t>031004007002</t>
  </si>
  <si>
    <t>小便器</t>
  </si>
  <si>
    <t xml:space="preserve">  1.拆除原有感应式小便器</t>
  </si>
  <si>
    <t>31006047换2</t>
  </si>
  <si>
    <t>壁挂式小便器安
装 感应开关 (埋
入式)</t>
  </si>
  <si>
    <t>10</t>
  </si>
  <si>
    <t>01b001</t>
  </si>
  <si>
    <t>拆除原有洗漱台</t>
  </si>
  <si>
    <t>个</t>
  </si>
  <si>
    <t>01</t>
  </si>
  <si>
    <t>11</t>
  </si>
  <si>
    <t>01b002</t>
  </si>
  <si>
    <t>拆除原有柜子</t>
  </si>
  <si>
    <t>10116119</t>
  </si>
  <si>
    <t>拆除柜体</t>
  </si>
  <si>
    <t>12</t>
  </si>
  <si>
    <t>010103002001</t>
  </si>
  <si>
    <t>余方弃置</t>
  </si>
  <si>
    <t xml:space="preserve">  1.废弃料品种:建筑垃圾
  2.运距:运距自行考虑</t>
  </si>
  <si>
    <t>10101042</t>
  </si>
  <si>
    <t>人工装车 (土方)</t>
  </si>
  <si>
    <t>(2)</t>
  </si>
  <si>
    <t>10101084换1</t>
  </si>
  <si>
    <t>自卸汽车运土 
(载重10t以内运
距3km)</t>
  </si>
  <si>
    <t>小     计</t>
  </si>
  <si>
    <t>二</t>
  </si>
  <si>
    <t>新装修工程</t>
  </si>
  <si>
    <t>010401003001</t>
  </si>
  <si>
    <t>实心砖墙</t>
  </si>
  <si>
    <t>1.砖品种、规格、强度等
级:烧结煤矸石普通砖
  2.砂浆强度等级、配合比
:混合砂浆M5</t>
  </si>
  <si>
    <t>10104001</t>
  </si>
  <si>
    <t>实心标准砖墙</t>
  </si>
  <si>
    <t>011201004001</t>
  </si>
  <si>
    <t>立面砂浆找平层</t>
  </si>
  <si>
    <t>1.内墙面水泥砂浆找平抹
灰（9+5mm厚）</t>
  </si>
  <si>
    <t>10112013换1</t>
  </si>
  <si>
    <t>内墙面水泥砂浆
找平抹灰（
9+5mm厚）</t>
  </si>
  <si>
    <t>011102003001</t>
  </si>
  <si>
    <t>块料楼地面</t>
  </si>
  <si>
    <t>1.结合层厚度、砂浆配合比
:水泥砂浆1：3厚度20mm
2.面层材料品种、规格、颜
色:800*800防滑地砖</t>
  </si>
  <si>
    <t>10111046换1</t>
  </si>
  <si>
    <t>地砖楼地面(水泥
砂浆结合层) ( 
不勾缝 周长
3200mm以内)</t>
  </si>
  <si>
    <t>011104002001</t>
  </si>
  <si>
    <t>竹、木(复合)地
板</t>
  </si>
  <si>
    <t>1.30*30*2镀锌方管@300
  2.双层9厘阻燃板基层
  3.WD-03 复合木地板</t>
  </si>
  <si>
    <t>10111087换1</t>
  </si>
  <si>
    <t>WD-03 复合木地
板( 铺在木基层
上)</t>
  </si>
  <si>
    <t>10105126换1</t>
  </si>
  <si>
    <t>30*30*2镀锌方管
@300</t>
  </si>
  <si>
    <t>t</t>
  </si>
  <si>
    <t>011103002001</t>
  </si>
  <si>
    <t>橡胶板卷材楼地
面</t>
  </si>
  <si>
    <t>1.8厚WF-01 塑胶地板</t>
  </si>
  <si>
    <t>10111074换1</t>
  </si>
  <si>
    <t>塑料卷材楼地面</t>
  </si>
  <si>
    <t>011101005001</t>
  </si>
  <si>
    <t>自流坪楼地面</t>
  </si>
  <si>
    <t>1.自流平水泥砂浆楼地面
基层 (4mm厚)</t>
  </si>
  <si>
    <t>10111030换1</t>
  </si>
  <si>
    <t>自流平水泥砂浆
楼地面基层 
(4mm厚)</t>
  </si>
  <si>
    <t>011108001001</t>
  </si>
  <si>
    <t>石材零星项目</t>
  </si>
  <si>
    <t>1.ST-01云多拉灰20MM 门
槛石</t>
  </si>
  <si>
    <t>10111044换1</t>
  </si>
  <si>
    <t>石板材门坎石</t>
  </si>
  <si>
    <t>011302001001</t>
  </si>
  <si>
    <t>天棚吊顶</t>
  </si>
  <si>
    <t>1.装配式U型轻钢（不上人
型）
  2.9厘阻燃基层板
  3.9厘纸面石膏板刷白色乳
胶漆</t>
  </si>
  <si>
    <t>10113019</t>
  </si>
  <si>
    <t>装配式U型轻钢（
不上人型） (面
层规格(600mm×
600mm)  平面)</t>
  </si>
  <si>
    <t>10113069换1</t>
  </si>
  <si>
    <t>9厘阻燃基层板</t>
  </si>
  <si>
    <t>(3)</t>
  </si>
  <si>
    <t>10113071</t>
  </si>
  <si>
    <t>纸面石膏板天棚
基层</t>
  </si>
  <si>
    <t>(4)</t>
  </si>
  <si>
    <t>10114134</t>
  </si>
  <si>
    <t>乳胶漆 (室内 天
棚面 二遍)</t>
  </si>
  <si>
    <t>011302001002</t>
  </si>
  <si>
    <t>1.装配式U型轻钢（不上人
型）
  2.300*600mm铝扣板天棚面
层
  3.铝扣板收边线</t>
  </si>
  <si>
    <t>10113110换1</t>
  </si>
  <si>
    <t>300*600mm铝扣板
天棚面层</t>
  </si>
  <si>
    <t>10113109</t>
  </si>
  <si>
    <t>铝扣板收边线</t>
  </si>
  <si>
    <t>m</t>
  </si>
  <si>
    <t>011302001003</t>
  </si>
  <si>
    <t>1.装配式U型轻钢（不上人
型）
  2.9厘阻燃基层板
  3.9厘纸面石膏板刷白色乳
胶漆
  4.双层天花软膜</t>
  </si>
  <si>
    <t>10113020</t>
  </si>
  <si>
    <t>装配式U型轻钢（
不上人型） (面
层规格(600mm×
600mm)  跌级)</t>
  </si>
  <si>
    <t>白色乳胶漆</t>
  </si>
  <si>
    <t>(5)</t>
  </si>
  <si>
    <t>10113213换1</t>
  </si>
  <si>
    <t>双层天花软膜</t>
  </si>
  <si>
    <t>011302001005</t>
  </si>
  <si>
    <t>电梯厅吊顶  详见大样
11/DY-04
  1.装配式U型轻钢（不上人
型）
  2.9厘阻燃基层板、15厘阻
燃基层板
  3.9厘纸面石膏板刷白色乳
胶漆
  4.双层天花软膜</t>
  </si>
  <si>
    <t>10113070换1</t>
  </si>
  <si>
    <t>15厘阻燃基层板</t>
  </si>
  <si>
    <t>(6)</t>
  </si>
  <si>
    <t>011502001001</t>
  </si>
  <si>
    <t>金属装饰线</t>
  </si>
  <si>
    <t>1.MT-01哑光黑钛不锈钢线
条20mm</t>
  </si>
  <si>
    <t>10115043换1</t>
  </si>
  <si>
    <t>MT-01哑光黑钛不
锈钢线条20mm</t>
  </si>
  <si>
    <t>13</t>
  </si>
  <si>
    <t>011304001001</t>
  </si>
  <si>
    <t>灯带槽</t>
  </si>
  <si>
    <t>1.9厘阻燃基层板
  2.9厘纸面石膏板刷白色乳
胶漆</t>
  </si>
  <si>
    <t>10113216换1</t>
  </si>
  <si>
    <t>天棚面层悬挑式
灯槽 (直型胶合
板面)</t>
  </si>
  <si>
    <t>14</t>
  </si>
  <si>
    <t>011304001002</t>
  </si>
  <si>
    <t>电梯厅吊顶  详见大样
11/DY-04
  1.9厘纸面石膏板刷白色乳
胶漆</t>
  </si>
  <si>
    <t>10113216换2</t>
  </si>
  <si>
    <t>15</t>
  </si>
  <si>
    <t>010810002001</t>
  </si>
  <si>
    <t>木窗帘盒</t>
  </si>
  <si>
    <t>10108097换1</t>
  </si>
  <si>
    <t>胶合板窗帘盒（
现场制作）</t>
  </si>
  <si>
    <t>16</t>
  </si>
  <si>
    <t>011204003001</t>
  </si>
  <si>
    <t>块料墙面</t>
  </si>
  <si>
    <t>1.400*800瓷砖墙面（卫生
间及水吧）</t>
  </si>
  <si>
    <t>10112080换1</t>
  </si>
  <si>
    <t>内墙面面砖 ( 每
块面积≤0.64m2 
水泥砂浆粘贴)</t>
  </si>
  <si>
    <t>17</t>
  </si>
  <si>
    <t>011406001001</t>
  </si>
  <si>
    <t>抹灰面油漆涂料</t>
  </si>
  <si>
    <t>1.白色乳胶漆墙面</t>
  </si>
  <si>
    <t>10114133换1</t>
  </si>
  <si>
    <t>乳胶漆 (室内 墙
面 二遍)</t>
  </si>
  <si>
    <t>18</t>
  </si>
  <si>
    <t>011105003001</t>
  </si>
  <si>
    <t>块料踢脚线</t>
  </si>
  <si>
    <t>1.踢脚线高度:100mm
2.面层材料品种、规格、颜
色:瓷砖</t>
  </si>
  <si>
    <t>10111098</t>
  </si>
  <si>
    <t>楼地面地砖踢脚
板 ( 10厚水泥砂
浆结合层)</t>
  </si>
  <si>
    <t>19</t>
  </si>
  <si>
    <t>011210003001</t>
  </si>
  <si>
    <t>玻璃隔断</t>
  </si>
  <si>
    <t>1.6+6mm中空百叶钢化玻璃
窗</t>
  </si>
  <si>
    <t>10112334换1</t>
  </si>
  <si>
    <t>中空百叶玻璃窗</t>
  </si>
  <si>
    <t>20</t>
  </si>
  <si>
    <t>011207001001</t>
  </si>
  <si>
    <t>墙面装饰板</t>
  </si>
  <si>
    <t>会议室
  1.WD-01 6mm木纹抗倍特板
  2.15厘阻燃板基层
  3.30*30*2镀锌方管@350</t>
  </si>
  <si>
    <t>10112225换1</t>
  </si>
  <si>
    <t>WD-01木纹抗倍特
板</t>
  </si>
  <si>
    <t>10112216换1</t>
  </si>
  <si>
    <t>15厘阻燃板基层</t>
  </si>
  <si>
    <t>10106016</t>
  </si>
  <si>
    <t>附墙钢骨架制作
、安装(拼装)</t>
  </si>
  <si>
    <t>21</t>
  </si>
  <si>
    <t>011207001002</t>
  </si>
  <si>
    <t>1.WD-01 6mm木纹抗倍特板
  2.15厘阻燃板基层
  3.30*30*2镀锌方管@350</t>
  </si>
  <si>
    <t>22</t>
  </si>
  <si>
    <t>011207001003</t>
  </si>
  <si>
    <t>1.WD-02 6mm白色抗倍特板
  2.15厘阻燃板基层
  3.30*30*2镀锌方管@350</t>
  </si>
  <si>
    <t>10112225换2</t>
  </si>
  <si>
    <t>WD-02 白色抗倍
特板</t>
  </si>
  <si>
    <t>23</t>
  </si>
  <si>
    <t>011207001005</t>
  </si>
  <si>
    <t>电梯门
  1.10厚阻燃板饰面
  2.MT-04本色拉丝不锈钢</t>
  </si>
  <si>
    <t>10112216换2</t>
  </si>
  <si>
    <t>10厘阻燃板基层</t>
  </si>
  <si>
    <t>10112242换2</t>
  </si>
  <si>
    <t>MT-04本色拉丝不
锈钢</t>
  </si>
  <si>
    <t>24</t>
  </si>
  <si>
    <t>011105006001</t>
  </si>
  <si>
    <t>金属踢脚线</t>
  </si>
  <si>
    <t>1.多层板基底、面饰不锈钢
板踢脚板（40mm高）</t>
  </si>
  <si>
    <t>10111101换1</t>
  </si>
  <si>
    <t>多层板基底、面
饰不锈钢板踢脚
板（40mm高）</t>
  </si>
  <si>
    <t>25</t>
  </si>
  <si>
    <t>010801002001</t>
  </si>
  <si>
    <t>木质门（带门套
）</t>
  </si>
  <si>
    <t>1.成品实木复合板
1300*2400mm</t>
  </si>
  <si>
    <t>10108006换1</t>
  </si>
  <si>
    <t>成品实木复合板
1300*2400mm</t>
  </si>
  <si>
    <t>26</t>
  </si>
  <si>
    <t>010801002002</t>
  </si>
  <si>
    <t>1.成品实木复合板
1000*2400mm</t>
  </si>
  <si>
    <t>10108005换1</t>
  </si>
  <si>
    <t>成品实木复合板
1000*2400mm</t>
  </si>
  <si>
    <t>27</t>
  </si>
  <si>
    <t>010801002003</t>
  </si>
  <si>
    <t>1.成品实木复合板
700*2100mm</t>
  </si>
  <si>
    <t>10108005换2</t>
  </si>
  <si>
    <t>成品实木复合板
700*2100mm</t>
  </si>
  <si>
    <t>28</t>
  </si>
  <si>
    <t>011206001001</t>
  </si>
  <si>
    <t>窗台压顶
  1.ST-01 云多拉灰石材</t>
  </si>
  <si>
    <t>10112211换1</t>
  </si>
  <si>
    <t>零星粘贴石材 
(水泥砂浆粘贴)</t>
  </si>
  <si>
    <t>29</t>
  </si>
  <si>
    <t>011108001002</t>
  </si>
  <si>
    <t>花台
1.零星砖砌体
2.ST-01云多拉灰石材</t>
  </si>
  <si>
    <t>10104012</t>
  </si>
  <si>
    <t>零星砖砌体</t>
  </si>
  <si>
    <t>10111121换1</t>
  </si>
  <si>
    <t>ST-01云多拉灰石
材</t>
  </si>
  <si>
    <t>30</t>
  </si>
  <si>
    <t>011207001004</t>
  </si>
  <si>
    <t>1.MT-01 哑光黑钛不锈钢
  2.15厘阻燃板基层
  3.30*30*2镀锌方管@350</t>
  </si>
  <si>
    <t>10112242换1</t>
  </si>
  <si>
    <t>MT-01 哑光黑钛
不锈钢</t>
  </si>
  <si>
    <t>31</t>
  </si>
  <si>
    <t>011501001001</t>
  </si>
  <si>
    <t>柜台</t>
  </si>
  <si>
    <t>1.1775*800*600mm卫生间
洗漱台
  2.白色抗倍特饰面板
  3.石英石台面</t>
  </si>
  <si>
    <t>10115015换2</t>
  </si>
  <si>
    <t>1775*800*600mm
卫生间洗漱台</t>
  </si>
  <si>
    <t>32</t>
  </si>
  <si>
    <t>011501008001</t>
  </si>
  <si>
    <t>木壁柜</t>
  </si>
  <si>
    <t>1.1330*2400mm白色抗倍特
饰面板柜子</t>
  </si>
  <si>
    <t>10115012换1</t>
  </si>
  <si>
    <t>附墙书柜</t>
  </si>
  <si>
    <t>33</t>
  </si>
  <si>
    <t>011501020001</t>
  </si>
  <si>
    <t>服务台</t>
  </si>
  <si>
    <t>1.5874*800*600mm茶水间
服务台
  2.白色抗倍特饰面板
  3.石英石台面</t>
  </si>
  <si>
    <t>5874*800*600mm
茶水间服务台</t>
  </si>
  <si>
    <t>34</t>
  </si>
  <si>
    <t>011210005001</t>
  </si>
  <si>
    <t>成品隔断</t>
  </si>
  <si>
    <t>1.卫生间白色抗倍特隔断
12mm</t>
  </si>
  <si>
    <t>10112344换1</t>
  </si>
  <si>
    <t>防潮板隔断 (卫
生间)</t>
  </si>
  <si>
    <t>合     计</t>
  </si>
  <si>
    <t>工程名称：单项工程S01_安装单位工程</t>
  </si>
  <si>
    <t>030901001015</t>
  </si>
  <si>
    <t>水喷淋钢管</t>
  </si>
  <si>
    <t>1.内外壁热浸镀锌镀锌钢管
（沟槽连接）DN150 拆除</t>
  </si>
  <si>
    <t>30901020换1</t>
  </si>
  <si>
    <t>内外壁热浸镀锌
镀锌钢管（沟槽
连接）DN150 拆
除</t>
  </si>
  <si>
    <t>030901001017</t>
  </si>
  <si>
    <t>1.内外壁热浸镀锌镀锌钢管
（沟槽连接）DN80 拆除</t>
  </si>
  <si>
    <t>30901017换1</t>
  </si>
  <si>
    <t>内外壁热浸镀锌
镀锌钢管（沟槽
连接）DN80 拆除</t>
  </si>
  <si>
    <t>030901001001</t>
  </si>
  <si>
    <t>1.内外壁热浸镀锌镀锌钢管
（沟槽连接）DN70 拆除</t>
  </si>
  <si>
    <t>30901016换5</t>
  </si>
  <si>
    <t>内外壁热浸镀锌
镀锌钢管（沟槽
连接）DN70 拆除</t>
  </si>
  <si>
    <t>030901001003</t>
  </si>
  <si>
    <t>1.内外壁热浸镀锌镀锌钢管
（螺纹连接）DN50 拆除</t>
  </si>
  <si>
    <t>30901004换1</t>
  </si>
  <si>
    <t>内外壁热浸镀锌
镀锌钢管（螺纹
连接）DN50 拆除</t>
  </si>
  <si>
    <t>030901001004</t>
  </si>
  <si>
    <t>1.内外壁热浸镀锌镀锌钢管
（螺纹连接）DN40 拆除</t>
  </si>
  <si>
    <t>30901003换1</t>
  </si>
  <si>
    <t>内外壁热浸镀锌
镀锌钢管（螺纹
连接）DN40 拆除</t>
  </si>
  <si>
    <t>030901001005</t>
  </si>
  <si>
    <t>1.内外壁热浸镀锌镀锌钢管
（螺纹连接）DN32 拆除</t>
  </si>
  <si>
    <t>30901002换1</t>
  </si>
  <si>
    <t>内外壁热浸镀锌
镀锌钢管（螺纹
连接）DN32 拆除</t>
  </si>
  <si>
    <t>030901001006</t>
  </si>
  <si>
    <t>1.内外壁热浸镀锌镀锌钢管
（螺纹连接）DN25 拆除</t>
  </si>
  <si>
    <t>30901001换1</t>
  </si>
  <si>
    <t>内外壁热浸镀锌
镀锌钢管（螺纹
连接）DN25 拆除</t>
  </si>
  <si>
    <t>030901003001</t>
  </si>
  <si>
    <t>水喷淋(雾)喷头</t>
  </si>
  <si>
    <t>1.喷淋头 拆除</t>
  </si>
  <si>
    <t>30901034换1</t>
  </si>
  <si>
    <t>喷淋头 拆除</t>
  </si>
  <si>
    <t>030901010002</t>
  </si>
  <si>
    <t>室内消火栓</t>
  </si>
  <si>
    <t>1.消火栓箱 拆除</t>
  </si>
  <si>
    <t>30901076换3</t>
  </si>
  <si>
    <t>消火栓箱 拆除</t>
  </si>
  <si>
    <t>031002001003</t>
  </si>
  <si>
    <t>管道支架</t>
  </si>
  <si>
    <t>1.管道支架制作 单件重量
(100kg以内) 拆除
2.管道支架安装 单件重量
(100kg以内) 拆除</t>
  </si>
  <si>
    <t>kg</t>
  </si>
  <si>
    <t>31011001换1</t>
  </si>
  <si>
    <t>管道支架制作 单
件重量(100kg以
内) 拆除</t>
  </si>
  <si>
    <t>31011002换1</t>
  </si>
  <si>
    <t>管道支架安装 单
件重量(100kg以
内) 拆除</t>
  </si>
  <si>
    <t>031201003003</t>
  </si>
  <si>
    <t>金属结构刷油</t>
  </si>
  <si>
    <t>1.手工除锈 一般钢结构 轻
锈 拆除
2.一般钢结构 红丹防锈漆 
2遍 拆除
3.一般钢结构 调和漆 2遍 
拆除</t>
  </si>
  <si>
    <t>31101005换1</t>
  </si>
  <si>
    <t>手工除锈 一般钢
结构 轻锈 拆除</t>
  </si>
  <si>
    <t>31102049换8</t>
  </si>
  <si>
    <t>一般钢结构 红丹
防锈漆 2遍 拆除</t>
  </si>
  <si>
    <t>31102058换7</t>
  </si>
  <si>
    <t>一般钢结构 调和
漆 2遍 拆除</t>
  </si>
  <si>
    <t>给排水工程</t>
  </si>
  <si>
    <t>031001006005</t>
  </si>
  <si>
    <t>塑料管</t>
  </si>
  <si>
    <t>1.给排水管道 室内 PP-R给
水管（S4同质热熔连接）
DN15
2.管道消毒、冲洗 公称直径
(15mm以内)</t>
  </si>
  <si>
    <t>31001315换1</t>
  </si>
  <si>
    <t>给排水管道 室内
 PP-R给水管（
S4同质热熔连接
）DN15</t>
  </si>
  <si>
    <t>31011132</t>
  </si>
  <si>
    <t>管道消毒、冲洗 
公称直径(15mm以
内)</t>
  </si>
  <si>
    <t>031001006002</t>
  </si>
  <si>
    <t>1.给排水管道 室内 PP-R给
水管（S4同质热熔连接）
DN20
2.管道消毒、冲洗 公称直径
(20mm以内)</t>
  </si>
  <si>
    <t>31001316换1</t>
  </si>
  <si>
    <t>给排水管道 室内
 PP-R给水管（
S4同质热熔连接
）DN20</t>
  </si>
  <si>
    <t>31011133</t>
  </si>
  <si>
    <t>管道消毒、冲洗 
公称直径(20mm以
内)</t>
  </si>
  <si>
    <t>031001006006</t>
  </si>
  <si>
    <t>1.给排水管道 室内 PP-R给
水管（S4同质热熔连接）
DN25
2.管道消毒、冲洗 公称直径
(32mm以内)</t>
  </si>
  <si>
    <t>31001317换1</t>
  </si>
  <si>
    <t>给排水管道 室内
 PP-R给水管（
S4同质热熔连接
）DN25</t>
  </si>
  <si>
    <t>31011135</t>
  </si>
  <si>
    <t>管道消毒、冲洗 
公称直径(32mm以
内)</t>
  </si>
  <si>
    <t>031001006007</t>
  </si>
  <si>
    <t>1.给排水管道 室内 PP-R给
水管（S4同质热熔连接）
DN32
2.管道消毒、冲洗 公称直径
(32mm以内)</t>
  </si>
  <si>
    <t>31001318换1</t>
  </si>
  <si>
    <t>给排水管道 室内
 PP-R给水管（
S4同质热熔连接
）DN32</t>
  </si>
  <si>
    <t>031001006008</t>
  </si>
  <si>
    <t>1.给排水管道 室内 PP-R给
水管（S4同质热熔连接）
DN40
2.管道消毒、冲洗 公称直径
(40mm以内)</t>
  </si>
  <si>
    <t>31001319换1</t>
  </si>
  <si>
    <t>给排水管道 室内
 PP-R给水管（
S4同质热熔连接
）DN40</t>
  </si>
  <si>
    <t>31011136</t>
  </si>
  <si>
    <t>管道消毒、冲洗 
公称直径(40mm以
内)</t>
  </si>
  <si>
    <t>031001006009</t>
  </si>
  <si>
    <t>1.给排水管道 室内 UPVC排
水管 承插粘接DN50</t>
  </si>
  <si>
    <t>31001361换1</t>
  </si>
  <si>
    <t>给排水管道 室内
 UPVC排水管 承
插粘接DN50</t>
  </si>
  <si>
    <t>031001006001</t>
  </si>
  <si>
    <t>1.给排水管道 室内 UPVC排
水管 承插粘接DN75</t>
  </si>
  <si>
    <t>31001362换1</t>
  </si>
  <si>
    <t>给排水管道 室内
 UPVC排水管 承
插粘接DN75</t>
  </si>
  <si>
    <t>031001006010</t>
  </si>
  <si>
    <t>1.给排水管道 室内 UPVC排
水管 承插粘接DN100</t>
  </si>
  <si>
    <t>31001363换3</t>
  </si>
  <si>
    <t>给排水管道 室内
 UPVC排水管 承
插粘接DN100</t>
  </si>
  <si>
    <t>031003001002</t>
  </si>
  <si>
    <t>螺纹阀门</t>
  </si>
  <si>
    <t>1.截止阀DN40</t>
  </si>
  <si>
    <t>31005005换1</t>
  </si>
  <si>
    <t>截止阀DN40</t>
  </si>
  <si>
    <t>031004014001</t>
  </si>
  <si>
    <t>给、排水附(配
)件</t>
  </si>
  <si>
    <t>1.地漏DN50</t>
  </si>
  <si>
    <t>31006097换1</t>
  </si>
  <si>
    <t>地漏DN50</t>
  </si>
  <si>
    <t>031004014003</t>
  </si>
  <si>
    <t>1.清扫口DN75</t>
  </si>
  <si>
    <t>31006102换1</t>
  </si>
  <si>
    <t>清扫口DN75</t>
  </si>
  <si>
    <t>031004006003</t>
  </si>
  <si>
    <t>1.蹲式大便器 低水箱冲洗阀</t>
  </si>
  <si>
    <t>31006036换1</t>
  </si>
  <si>
    <t>蹲式大便器 低水
箱冲洗阀</t>
  </si>
  <si>
    <t>031004007003</t>
  </si>
  <si>
    <t>1.感应式小便器</t>
  </si>
  <si>
    <t>31006047换1</t>
  </si>
  <si>
    <t>感应式小便器</t>
  </si>
  <si>
    <t>031004003002</t>
  </si>
  <si>
    <t>洗脸盆</t>
  </si>
  <si>
    <t>1.洗手盆 感应式水嘴</t>
  </si>
  <si>
    <t>31006016换1</t>
  </si>
  <si>
    <t>洗手盆 感应式水
嘴</t>
  </si>
  <si>
    <t>031004008002</t>
  </si>
  <si>
    <t>其他成品卫生器
具</t>
  </si>
  <si>
    <t>1.污水池(乙型)</t>
  </si>
  <si>
    <t>31006051换1</t>
  </si>
  <si>
    <t>污水池(乙型)</t>
  </si>
  <si>
    <t>011615001003</t>
  </si>
  <si>
    <t>开孔(打洞)</t>
  </si>
  <si>
    <t>1.预留孔洞 混凝土楼板 (公
称直径(100mm以内))
2.堵洞 公称直径(100mm以内
)</t>
  </si>
  <si>
    <t>31011179</t>
  </si>
  <si>
    <t>预留孔洞 混凝土
楼板 (公称直径
(100mm以内))</t>
  </si>
  <si>
    <t>31011201</t>
  </si>
  <si>
    <t>堵洞 公称直径
(100mm以内)</t>
  </si>
  <si>
    <t>011615001001</t>
  </si>
  <si>
    <t>1.预留孔洞 混凝土楼板 (公
称直径(50mm以内))
2.堵洞 公称直径(50mm以内)</t>
  </si>
  <si>
    <t>31011176</t>
  </si>
  <si>
    <t>预留孔洞 混凝土
楼板 (公称直径
(50mm以内))</t>
  </si>
  <si>
    <t>31011198</t>
  </si>
  <si>
    <t>堵洞 公称直径
(50mm以内)</t>
  </si>
  <si>
    <t>三</t>
  </si>
  <si>
    <t>消火栓工程</t>
  </si>
  <si>
    <t>030901002001</t>
  </si>
  <si>
    <t>消火栓钢管</t>
  </si>
  <si>
    <t>1.内外壁热浸镀锌镀锌钢管
（沟槽连接）DN100</t>
  </si>
  <si>
    <t>30901018换5</t>
  </si>
  <si>
    <t>内外壁热浸镀锌
镀锌钢管（沟槽
连接）DN100</t>
  </si>
  <si>
    <t>030901002003</t>
  </si>
  <si>
    <t>1.内外壁热浸镀锌镀锌钢管
（沟槽连接）DN70</t>
  </si>
  <si>
    <t>30901016换4</t>
  </si>
  <si>
    <t>内外壁热浸镀锌
镀锌钢管（沟槽
连接）DN70</t>
  </si>
  <si>
    <t>030901010003</t>
  </si>
  <si>
    <t>1.室内消火栓采用SNW65-Ⅲ-
H型减压稳压消火栓 含有直
流水枪QZ19;水龙带DN65长
25米,消防软管卷盘(软管内
径19mm,软管长度30m)</t>
  </si>
  <si>
    <t>30901076换2</t>
  </si>
  <si>
    <t>室内消火栓采用
SNW65-Ⅲ-H型减
压稳压消火栓 含
有直流水枪
QZ19;水龙带
DN65长25米,消防
软管卷盘(软管内
径19mm,软管长度
30m)</t>
  </si>
  <si>
    <t>031003003001</t>
  </si>
  <si>
    <t>焊接法兰阀门</t>
  </si>
  <si>
    <t>1.蝶阀DN100
2.管道附件 碳钢平焊法兰安
装 公称直径(100mm以内)</t>
  </si>
  <si>
    <t>31005045换13</t>
  </si>
  <si>
    <t>蝶阀DN100</t>
  </si>
  <si>
    <t>31005148</t>
  </si>
  <si>
    <t>管道附件 碳钢平
焊法兰安装 公称
直径(100mm以内)</t>
  </si>
  <si>
    <t>副</t>
  </si>
  <si>
    <t>030901013002</t>
  </si>
  <si>
    <t>灭火器</t>
  </si>
  <si>
    <t>1.灭火器 MF/ABC4
2.灭火器箱  4具</t>
  </si>
  <si>
    <t>具</t>
  </si>
  <si>
    <t>30901092换2</t>
  </si>
  <si>
    <t>灭火器 MF/ABC4</t>
  </si>
  <si>
    <t>bc004</t>
  </si>
  <si>
    <t>灭火器箱</t>
  </si>
  <si>
    <t>031002001004</t>
  </si>
  <si>
    <t>1.管道支架制作 单件重量
(100kg以内)
2.管道支架安装 单件重量
(100kg以内)</t>
  </si>
  <si>
    <t>31011001</t>
  </si>
  <si>
    <t>管道支架制作 单
件重量(100kg以
内)</t>
  </si>
  <si>
    <t>31011002</t>
  </si>
  <si>
    <t>管道支架安装 单
件重量(100kg以
内)</t>
  </si>
  <si>
    <t>031201003004</t>
  </si>
  <si>
    <t>1.手工除锈 一般钢结构 轻
锈
2.一般钢结构 红丹防锈漆 
2遍
3.一般钢结构 调和漆 2遍</t>
  </si>
  <si>
    <t>31101005</t>
  </si>
  <si>
    <t>手工除锈 一般钢
结构 轻锈</t>
  </si>
  <si>
    <t>31102049换7</t>
  </si>
  <si>
    <t>一般钢结构 红丹
防锈漆 2遍</t>
  </si>
  <si>
    <t>31102058换6</t>
  </si>
  <si>
    <t>一般钢结构 调和
漆 2遍</t>
  </si>
  <si>
    <t>031201001002</t>
  </si>
  <si>
    <t>管道刷油</t>
  </si>
  <si>
    <t>1.管道刷油 红丹防锈漆 (共
2遍)
2.管道刷油 调和漆 (共2遍)</t>
  </si>
  <si>
    <t>31102001换5</t>
  </si>
  <si>
    <t>管道刷油 红丹防
锈漆 (共2遍)</t>
  </si>
  <si>
    <t>31102008换5</t>
  </si>
  <si>
    <t>管道刷油 调和漆
 (共2遍)</t>
  </si>
  <si>
    <t>030905002001</t>
  </si>
  <si>
    <t>水灭火控制装置
调试</t>
  </si>
  <si>
    <t>1.水灭火控制装置调试 消火
栓灭火系统</t>
  </si>
  <si>
    <t>点</t>
  </si>
  <si>
    <t>30905012</t>
  </si>
  <si>
    <t>水灭火控制装置
调试 消火栓灭火
系统</t>
  </si>
  <si>
    <t>四</t>
  </si>
  <si>
    <t>喷淋工程</t>
  </si>
  <si>
    <t>030901001007</t>
  </si>
  <si>
    <t>1.内外壁热浸镀锌镀锌钢管
（沟槽连接）DN150</t>
  </si>
  <si>
    <t>30901020换5</t>
  </si>
  <si>
    <t>内外壁热浸镀锌
镀锌钢管（沟槽
连接）DN150</t>
  </si>
  <si>
    <t>030901001008</t>
  </si>
  <si>
    <t>1.内外壁热浸镀锌镀锌钢管
（沟槽连接）DN125</t>
  </si>
  <si>
    <t>30901019换1</t>
  </si>
  <si>
    <t>内外壁热浸镀锌
镀锌钢管（沟槽
连接）DN125</t>
  </si>
  <si>
    <t>030901001009</t>
  </si>
  <si>
    <t>30901018换4</t>
  </si>
  <si>
    <t>030901001016</t>
  </si>
  <si>
    <t>1.内外壁热浸镀锌镀锌钢管
（沟槽连接）DN80</t>
  </si>
  <si>
    <t>30901017换3</t>
  </si>
  <si>
    <t>内外壁热浸镀锌
镀锌钢管（沟槽
连接）DN80</t>
  </si>
  <si>
    <t>030901001002</t>
  </si>
  <si>
    <t>30901016换3</t>
  </si>
  <si>
    <t>030901001010</t>
  </si>
  <si>
    <t>1.内外壁热浸镀锌镀锌钢管
（螺纹连接）DN50</t>
  </si>
  <si>
    <t>30901004换3</t>
  </si>
  <si>
    <t>内外壁热浸镀锌
镀锌钢管（螺纹
连接）DN50</t>
  </si>
  <si>
    <t>030901001011</t>
  </si>
  <si>
    <t>1.内外壁热浸镀锌镀锌钢管
（螺纹连接）DN40</t>
  </si>
  <si>
    <t>30901003换2</t>
  </si>
  <si>
    <t>内外壁热浸镀锌
镀锌钢管（螺纹
连接）DN40</t>
  </si>
  <si>
    <t>030901001012</t>
  </si>
  <si>
    <t>1.内外壁热浸镀锌镀锌钢管
（螺纹连接）DN32</t>
  </si>
  <si>
    <t>30901002换2</t>
  </si>
  <si>
    <t>内外壁热浸镀锌
镀锌钢管（螺纹
连接）DN32</t>
  </si>
  <si>
    <t>030901001013</t>
  </si>
  <si>
    <t>1.内外壁热浸镀锌镀锌钢管
（螺纹连接）DN25</t>
  </si>
  <si>
    <t>30901001换2</t>
  </si>
  <si>
    <t>内外壁热浸镀锌
镀锌钢管（螺纹
连接）DN25</t>
  </si>
  <si>
    <t>030901003004</t>
  </si>
  <si>
    <t>1.直立型喷头ZSTZ-15</t>
  </si>
  <si>
    <t>30901034换2</t>
  </si>
  <si>
    <t>直立型喷头ZSTZ-
15</t>
  </si>
  <si>
    <t>030901003002</t>
  </si>
  <si>
    <t>1.下垂型喷头ZSTX-15</t>
  </si>
  <si>
    <t>30901037换1</t>
  </si>
  <si>
    <t>下垂型喷头ZSTX-
15</t>
  </si>
  <si>
    <t>031002001002</t>
  </si>
  <si>
    <t>031201003002</t>
  </si>
  <si>
    <t>031201001003</t>
  </si>
  <si>
    <t>五</t>
  </si>
  <si>
    <t>报警工程</t>
  </si>
  <si>
    <t>030411001007</t>
  </si>
  <si>
    <t>配管</t>
  </si>
  <si>
    <t>1.套接紧定式镀锌钢导管（
JDG）敷设 砖、混凝土结构
明配 JDG20</t>
  </si>
  <si>
    <t>30412002换2</t>
  </si>
  <si>
    <t>套接紧定式镀锌
钢导管（JDG）敷
设 砖、混凝土结
构明配 JDG20</t>
  </si>
  <si>
    <t>030411001009</t>
  </si>
  <si>
    <t>1.套接紧定式镀锌钢导管（
JDG）敷设 砖、混凝土结构
明配 JDG25</t>
  </si>
  <si>
    <t>30412003换2</t>
  </si>
  <si>
    <t>套接紧定式镀锌
钢导管（JDG）敷
设 砖、混凝土结
构明配 JDG25</t>
  </si>
  <si>
    <t>030413001003</t>
  </si>
  <si>
    <t>铁构件</t>
  </si>
  <si>
    <t>1.金属构件制作与安装 一般
铁构件制作  0.036t
2.金属构件制作与安装 一般
铁构件安装  0.036t</t>
  </si>
  <si>
    <t>30407005</t>
  </si>
  <si>
    <t>金属构件制作与
安装 一般铁构件
制作</t>
  </si>
  <si>
    <t>30407006</t>
  </si>
  <si>
    <t>金属构件制作与
安装 一般铁构件
安装</t>
  </si>
  <si>
    <t>030411004008</t>
  </si>
  <si>
    <t>配线</t>
  </si>
  <si>
    <t>1.管内穿线 WDZBN-RYS-
2x1.5</t>
  </si>
  <si>
    <t>30413040换6</t>
  </si>
  <si>
    <t>管内穿线 WDZBN-
RYS-2x1.5</t>
  </si>
  <si>
    <t>030411004005</t>
  </si>
  <si>
    <t>1.管内穿线 WDZBN-BYJ-2.5</t>
  </si>
  <si>
    <t>30413024换2</t>
  </si>
  <si>
    <t>管内穿线 WDZBN-
BYJ-2.5</t>
  </si>
  <si>
    <t>单线</t>
  </si>
  <si>
    <t>030904007001</t>
  </si>
  <si>
    <t>消防广播(扬声器
)</t>
  </si>
  <si>
    <t>1.吸顶消防音箱WY-BG5-2 3W</t>
  </si>
  <si>
    <t>30904021换2</t>
  </si>
  <si>
    <t>吸顶消防音箱WY-
BG5-2 3W</t>
  </si>
  <si>
    <t>030904008002</t>
  </si>
  <si>
    <t>模块(模块箱)</t>
  </si>
  <si>
    <t>1.总线短路保护隔离器JBF-
4171 SI</t>
  </si>
  <si>
    <t>30904029换2</t>
  </si>
  <si>
    <t>总线短路保护隔
离器JBF-4171 SI</t>
  </si>
  <si>
    <t>030904008003</t>
  </si>
  <si>
    <t>1.总线消防广播模块JBF-
143F GB</t>
  </si>
  <si>
    <t>30904024换2</t>
  </si>
  <si>
    <t>总线消防广播模
块JBF-143F GB</t>
  </si>
  <si>
    <t>030904003001</t>
  </si>
  <si>
    <t>按钮</t>
  </si>
  <si>
    <t>1.手动报警按钮(带电话孔
)JBF-101F-N/P</t>
  </si>
  <si>
    <t>30904009换2</t>
  </si>
  <si>
    <t>手动报警按钮(带
电话孔)JBF-
101F-N/P</t>
  </si>
  <si>
    <t>030904003003</t>
  </si>
  <si>
    <t>1.智能消火栓按钮JBF-101F-
N</t>
  </si>
  <si>
    <t>30904010换2</t>
  </si>
  <si>
    <t>智能消火栓按钮
JBF-101F-N</t>
  </si>
  <si>
    <t>030904005002</t>
  </si>
  <si>
    <t>声光报警器</t>
  </si>
  <si>
    <t>1.声光报警器JBF-3372D</t>
  </si>
  <si>
    <t>30904013换3</t>
  </si>
  <si>
    <t>声光报警器JBF-
3372D</t>
  </si>
  <si>
    <t>030904001001</t>
  </si>
  <si>
    <t>点型探测器</t>
  </si>
  <si>
    <t>1.感烟探测器(带地址码
)JTY-GD-JBF-4100</t>
  </si>
  <si>
    <t>30904001换2</t>
  </si>
  <si>
    <t>感烟探测器(带地
址码)JTY-GD-
JBF-4100</t>
  </si>
  <si>
    <t>030904008004</t>
  </si>
  <si>
    <t>1.火灾区域显示器JBF-
VDP3060B B</t>
  </si>
  <si>
    <t>30904031换1</t>
  </si>
  <si>
    <t>火灾区域显示器
JBF-VDP3060B B</t>
  </si>
  <si>
    <t>台</t>
  </si>
  <si>
    <t>030411006004</t>
  </si>
  <si>
    <t>接线盒</t>
  </si>
  <si>
    <t>1.暗装接线盒</t>
  </si>
  <si>
    <t>30413193换75</t>
  </si>
  <si>
    <t>暗装接线盒</t>
  </si>
  <si>
    <t>030905001002</t>
  </si>
  <si>
    <t>自动报警系统调
试</t>
  </si>
  <si>
    <t>1.自动报警系统调试(点以内
) (不含主机设备安装)</t>
  </si>
  <si>
    <t>系统</t>
  </si>
  <si>
    <t>30905009</t>
  </si>
  <si>
    <t>自动报警系统调
试(点以内) (不
含主机设备安装)</t>
  </si>
  <si>
    <t>六</t>
  </si>
  <si>
    <t>弱电工程</t>
  </si>
  <si>
    <t>030411001001</t>
  </si>
  <si>
    <t>1.套接紧定式镀锌钢导管（
JDG）敷设 砖、混凝土结构
暗配 JDG20</t>
  </si>
  <si>
    <t>30412008换3</t>
  </si>
  <si>
    <t>套接紧定式镀锌
钢导管（JDG）敷
设 砖、混凝土结
构暗配 JDG20</t>
  </si>
  <si>
    <t>030411001002</t>
  </si>
  <si>
    <t>1.套接紧定式镀锌钢导管（
JDG）敷设 砖、混凝土结构
暗配 JDG25</t>
  </si>
  <si>
    <t>30412009换1</t>
  </si>
  <si>
    <t>套接紧定式镀锌
钢导管（JDG）敷
设 砖、混凝土结
构暗配 JDG25</t>
  </si>
  <si>
    <t>030413002003</t>
  </si>
  <si>
    <t>凿(压)槽</t>
  </si>
  <si>
    <t>1.剔堵槽、沟 砖结构 宽
mm*深mm (70*70)</t>
  </si>
  <si>
    <t>31011156</t>
  </si>
  <si>
    <t>剔堵槽、沟 砖结
构 宽mm*深mm 
(70*70)</t>
  </si>
  <si>
    <t>030502005002</t>
  </si>
  <si>
    <t>双绞线缆</t>
  </si>
  <si>
    <t>1.综合布线系统工程 UTP5</t>
  </si>
  <si>
    <t>30502021换2</t>
  </si>
  <si>
    <t>综合布线系统工
程 UTP5</t>
  </si>
  <si>
    <t>030502012002</t>
  </si>
  <si>
    <t>信息插座</t>
  </si>
  <si>
    <t>1.宽带信号插座一个宽带插
口 TU</t>
  </si>
  <si>
    <t>30502056换2</t>
  </si>
  <si>
    <t>宽带信号插座一
个宽带插口 TU</t>
  </si>
  <si>
    <t>030411006005</t>
  </si>
  <si>
    <t>1.综合布线系统工程 安装信
息插座底盒(接线盒) (砖墙
内)</t>
  </si>
  <si>
    <t>30502052换2</t>
  </si>
  <si>
    <t>综合布线系统工
程 安装信息插座
底盒(接线盒) 
(砖墙内)</t>
  </si>
  <si>
    <t>七</t>
  </si>
  <si>
    <t>通风工程</t>
  </si>
  <si>
    <t>030702001003</t>
  </si>
  <si>
    <t>碳钢通风管道</t>
  </si>
  <si>
    <t>1.镀锌薄钢板法兰风管制作
、安装 镀锌薄钢板矩形风管
(δ=0.5mm以内咬口)长边长 
(≤320mm)</t>
  </si>
  <si>
    <t>30702006换1</t>
  </si>
  <si>
    <t>镀锌薄钢板法兰
风管制作、安装 
镀锌薄钢板矩形
风管(δ=0.5mm以
内咬口)长边长 
(≤320mm)</t>
  </si>
  <si>
    <t>030703007003</t>
  </si>
  <si>
    <t>碳钢风口、散流
器、百叶窗</t>
  </si>
  <si>
    <t>1.防雨百叶风口250*200</t>
  </si>
  <si>
    <t>30703034换1</t>
  </si>
  <si>
    <t>防雨百叶风口
250*200</t>
  </si>
  <si>
    <t>030703007009</t>
  </si>
  <si>
    <t>1.双层百叶风口160*160</t>
  </si>
  <si>
    <t>30703034换2</t>
  </si>
  <si>
    <t>双层百叶风口
160*160</t>
  </si>
  <si>
    <t>030703007002</t>
  </si>
  <si>
    <t>1.双层百叶风口200*160</t>
  </si>
  <si>
    <t>30703034换3</t>
  </si>
  <si>
    <t>双层百叶风口
200*160</t>
  </si>
  <si>
    <t>030703007006</t>
  </si>
  <si>
    <t>1.双层百叶风口200*200</t>
  </si>
  <si>
    <t>30703034换4</t>
  </si>
  <si>
    <t>双层百叶风口
200*200</t>
  </si>
  <si>
    <t>030703007005</t>
  </si>
  <si>
    <t>1.双层百叶风口250*250</t>
  </si>
  <si>
    <t>30703035换1</t>
  </si>
  <si>
    <t>双层百叶风口
250*250</t>
  </si>
  <si>
    <t>八</t>
  </si>
  <si>
    <t>强电工程</t>
  </si>
  <si>
    <t>030404017004</t>
  </si>
  <si>
    <t>配电箱</t>
  </si>
  <si>
    <t>1.配电箱AL</t>
  </si>
  <si>
    <t>30402077</t>
  </si>
  <si>
    <t>配电箱AL</t>
  </si>
  <si>
    <t>030404017001</t>
  </si>
  <si>
    <t>1.配电箱ALE</t>
  </si>
  <si>
    <t>30402077换4</t>
  </si>
  <si>
    <t>配电箱ALE</t>
  </si>
  <si>
    <t>030404017002</t>
  </si>
  <si>
    <t>1.配电箱ALkt</t>
  </si>
  <si>
    <t>30402077换1</t>
  </si>
  <si>
    <t>配电箱ALkt</t>
  </si>
  <si>
    <t>030412005005</t>
  </si>
  <si>
    <t>荧光灯</t>
  </si>
  <si>
    <t>1.600*300LED平板灯IP65 
12W 光通量1020Lm</t>
  </si>
  <si>
    <t>30414209换1</t>
  </si>
  <si>
    <t>600*300LED平板
灯IP65 12W 光通
量1020Lm</t>
  </si>
  <si>
    <t>030412005003</t>
  </si>
  <si>
    <t>1.600*600LED平板灯48W 光
通量4080Lm</t>
  </si>
  <si>
    <t>30414209换2</t>
  </si>
  <si>
    <t>600*600LED平板
灯48W 光通量
4080Lm</t>
  </si>
  <si>
    <t>030412005001</t>
  </si>
  <si>
    <t>1.LED单管日光灯 LED光源 
1*21W*FL 单管光通量2100Lm</t>
  </si>
  <si>
    <t>30414204换6</t>
  </si>
  <si>
    <t>LED单管日光灯 
LED光源 
1*21W*FL 单管光
通量2100Lm</t>
  </si>
  <si>
    <t>030412004009</t>
  </si>
  <si>
    <t>装饰灯</t>
  </si>
  <si>
    <t>1.LED灯带10W/m 光通量
850Lm/m</t>
  </si>
  <si>
    <t>30414137换1</t>
  </si>
  <si>
    <t>LED灯带10W/m 光
通量850Lm/m</t>
  </si>
  <si>
    <t>030412004005</t>
  </si>
  <si>
    <t>1.LED灯膜40W/m2 光通量
3400Lm/m2</t>
  </si>
  <si>
    <t>30414135换1</t>
  </si>
  <si>
    <t>LED灯膜40W/m2 
光通量3400Lm/m2</t>
  </si>
  <si>
    <t>030412004007</t>
  </si>
  <si>
    <t>1.LED射灯10W 光通量850Lm</t>
  </si>
  <si>
    <t>30414166换1</t>
  </si>
  <si>
    <t>LED射灯10W 光通
量850Lm</t>
  </si>
  <si>
    <t>030412005002</t>
  </si>
  <si>
    <t>1.LED120MM筒灯10W 光通量
850Lm</t>
  </si>
  <si>
    <t>30414163换2</t>
  </si>
  <si>
    <t>LED120MM筒灯
10W 光通量850Lm</t>
  </si>
  <si>
    <t>030412004001</t>
  </si>
  <si>
    <t>1.A型LED单面疏散出口灯(规
格:中型)  (持续型灯具)ZF-
BLJC-1LROEⅠ1W DC36V 不带
蓄电池 集中供电   E</t>
  </si>
  <si>
    <t>30414156换1</t>
  </si>
  <si>
    <t>A型LED单面疏散
出口灯(规格:中
型)  (持续型灯
具)ZF-BLJC-
1LROEⅠ1W 
DC36V 不带蓄电
池 集中供电   E</t>
  </si>
  <si>
    <t>030412004006</t>
  </si>
  <si>
    <t>1.A型LED消防应急照明灯(非
持续型灯具)ZF-ZFJC-E5W 
DC36V DC36V 不带蓄电池 集
中供电 不带蓄电池 集中供
电</t>
  </si>
  <si>
    <t>30414156换2</t>
  </si>
  <si>
    <t>A型LED消防应急
照明灯(非持续型
灯具)ZF-ZFJC-
E5W DC36V 
DC36V 不带蓄电
池 集中供电 不
带蓄电池 集中供
电</t>
  </si>
  <si>
    <t>030412004008</t>
  </si>
  <si>
    <t>1.A型LED单向单面疏散指示
灯(规格:中型)(持续型灯具
)ZF-BLJC-1LROEⅠ1W DC36V 
不带蓄电池 集中供电</t>
  </si>
  <si>
    <t>30414156换3</t>
  </si>
  <si>
    <t>A型LED单向单面
疏散指示灯(规格
:中型)(持续型灯
具)ZF-BLJC-
1LROEⅠ1W 
DC36V 不带蓄电
池 集中供电</t>
  </si>
  <si>
    <t>030412004004</t>
  </si>
  <si>
    <t>1.A型LED单向双面多信息复
合疏散指示灯(规格:中型)  
(持续型灯具)ZF-BLJC-
1LROEⅡ1W DC36V 不带蓄电
池 集中供电   F</t>
  </si>
  <si>
    <t>30414156换4</t>
  </si>
  <si>
    <t>A型LED单向双面
多信息复合疏散
指示灯(规格:中
型)  (持续型灯
具)ZF-BLJC-
1LROEⅡ1W 
DC36V 不带蓄电
池 集中供电   F</t>
  </si>
  <si>
    <t>030412004003</t>
  </si>
  <si>
    <t>1.A型LED双面疏散指示灯(规
格:中型)  (持续型灯具)ZF-
BLJC-1LROEⅡ1W DC36V 不带
蓄电池 集中供电</t>
  </si>
  <si>
    <t>30414156换5</t>
  </si>
  <si>
    <t>A型LED双面疏散
指示灯(规格:中
型)  (持续型灯
具)ZF-BLJC-
1LROEⅡ1W 
DC36V 不带蓄电
池 集中供电</t>
  </si>
  <si>
    <t>030404036002</t>
  </si>
  <si>
    <t>其他电器</t>
  </si>
  <si>
    <t>1.排气扇220V/40W</t>
  </si>
  <si>
    <t>30415073换1</t>
  </si>
  <si>
    <t>排气扇220V/40W</t>
  </si>
  <si>
    <t>030404035003</t>
  </si>
  <si>
    <t>插座</t>
  </si>
  <si>
    <t>1.烘手器插座IP54JC51023B 
10A 250V H</t>
  </si>
  <si>
    <t>30414307换2</t>
  </si>
  <si>
    <t>烘手器插座
IP54JC51023B 
10A 250V H</t>
  </si>
  <si>
    <t>030404035007</t>
  </si>
  <si>
    <t>1.普通插座IP54 JC51023B 
10A 250V C</t>
  </si>
  <si>
    <t>30414307换3</t>
  </si>
  <si>
    <t>普通插座IP54 
JC51023B 10A 
250V C</t>
  </si>
  <si>
    <t>030404035004</t>
  </si>
  <si>
    <t>1.普通插座JC51023B 10A 
250V</t>
  </si>
  <si>
    <t>30414307换4</t>
  </si>
  <si>
    <t>普通插座
JC51023B 10A 
250V</t>
  </si>
  <si>
    <t>030404035005</t>
  </si>
  <si>
    <t>1.普通插座JC51023B 10A 
250V a</t>
  </si>
  <si>
    <t>30414307换5</t>
  </si>
  <si>
    <t>普通插座
JC51023B 10A 
250V a</t>
  </si>
  <si>
    <t>030404035002</t>
  </si>
  <si>
    <t>1.投影屏幕电源插座
JC51023B 10A 250V PM</t>
  </si>
  <si>
    <t>30414307换6</t>
  </si>
  <si>
    <t>投影屏幕电源插
座JC51023B 10A 
250V PM</t>
  </si>
  <si>
    <t>030404035001</t>
  </si>
  <si>
    <t>1.投影仪电源插座JC51023B 
10A 250V TY</t>
  </si>
  <si>
    <t>30414307换7</t>
  </si>
  <si>
    <t>投影仪电源插座
JC51023B 10A 
250V TY</t>
  </si>
  <si>
    <t>030404034005</t>
  </si>
  <si>
    <t>照明开关</t>
  </si>
  <si>
    <t>1.单联单控开关 JC51K/1 
10A 250V</t>
  </si>
  <si>
    <t>30414284换4</t>
  </si>
  <si>
    <t>单联单控开关 
JC51K/1 10A 
250V</t>
  </si>
  <si>
    <t>030404034006</t>
  </si>
  <si>
    <t>1.双联单控开关 JC52K/1 
10A 250V</t>
  </si>
  <si>
    <t>30414284换2</t>
  </si>
  <si>
    <t>双联单控开关 
JC52K/1 10A 
250V</t>
  </si>
  <si>
    <t>030404034003</t>
  </si>
  <si>
    <t>1.三联单控开关 JC53K/1 
10A 250V</t>
  </si>
  <si>
    <t>30414284换5</t>
  </si>
  <si>
    <t>三联单控开关 
JC53K/1 10A 
250V</t>
  </si>
  <si>
    <t>030404034001</t>
  </si>
  <si>
    <t>1.四联单控开关 JC54K/1 
10A 250V</t>
  </si>
  <si>
    <t>30414285换1</t>
  </si>
  <si>
    <t>四联单控开关 
JC54K/1 10A 
250V</t>
  </si>
  <si>
    <t>030404034004</t>
  </si>
  <si>
    <t>1.空调开关</t>
  </si>
  <si>
    <t>30414284换6</t>
  </si>
  <si>
    <t>空调开关</t>
  </si>
  <si>
    <t>030411006001</t>
  </si>
  <si>
    <t>1.接线盒安装 暗装开关(插
座)盒</t>
  </si>
  <si>
    <t>30413192</t>
  </si>
  <si>
    <t>接线盒安装 暗装
开关(插座)盒</t>
  </si>
  <si>
    <t>030411006002</t>
  </si>
  <si>
    <t>1.接线盒安装 暗装接线盒</t>
  </si>
  <si>
    <t>30413193</t>
  </si>
  <si>
    <t>接线盒安装 暗装
接线盒</t>
  </si>
  <si>
    <t>030411003001</t>
  </si>
  <si>
    <t>桥架</t>
  </si>
  <si>
    <t>1.桥架QJ-P-150x100</t>
  </si>
  <si>
    <t>30409065换1</t>
  </si>
  <si>
    <t>桥架QJ-P-
150x100</t>
  </si>
  <si>
    <t>030413001004</t>
  </si>
  <si>
    <t>1.金属构件制作与安装 基础
槽钢制作、安装
2.金属构件制作与安装 基础
角钢制作、安装</t>
  </si>
  <si>
    <t>30407001</t>
  </si>
  <si>
    <t>金属构件制作与
安装 基础槽钢制
作、安装</t>
  </si>
  <si>
    <t>30407002</t>
  </si>
  <si>
    <t>金属构件制作与
安装 基础角钢制
作、安装</t>
  </si>
  <si>
    <t>030411001010</t>
  </si>
  <si>
    <t>1.钢管敷设 (砖、混凝土结
构明配 SC70)</t>
  </si>
  <si>
    <t>30412029换1</t>
  </si>
  <si>
    <t>钢管敷设 (砖、
混凝土结构明配 
SC70)</t>
  </si>
  <si>
    <t>030411001003</t>
  </si>
  <si>
    <t>1.钢管敷设 (砖、混凝土结
构暗配 SC50)</t>
  </si>
  <si>
    <t>30412039换1</t>
  </si>
  <si>
    <t>钢管敷设 (砖、
混凝土结构暗配 
SC50)</t>
  </si>
  <si>
    <t>030411001011</t>
  </si>
  <si>
    <t>1.钢管敷设 (砖、混凝土结
构暗配 SC32)</t>
  </si>
  <si>
    <t>30412037换1</t>
  </si>
  <si>
    <t>钢管敷设 (砖、
混凝土结构暗配 
SC32)</t>
  </si>
  <si>
    <t>35</t>
  </si>
  <si>
    <t>030411001008</t>
  </si>
  <si>
    <t>30412002换1</t>
  </si>
  <si>
    <t>36</t>
  </si>
  <si>
    <t>030411001004</t>
  </si>
  <si>
    <t>30412003换1</t>
  </si>
  <si>
    <t>37</t>
  </si>
  <si>
    <t>030411001012</t>
  </si>
  <si>
    <t>1.套接紧定式镀锌钢导管（
JDG）敷设 砖、混凝土结构
明配 JDG40</t>
  </si>
  <si>
    <t>30412005换1</t>
  </si>
  <si>
    <t>套接紧定式镀锌
钢导管（JDG）敷
设 砖、混凝土结
构明配 JDG40</t>
  </si>
  <si>
    <t>38</t>
  </si>
  <si>
    <t>030411001013</t>
  </si>
  <si>
    <t>1.金属软管敷设 DN20</t>
  </si>
  <si>
    <t>30412227换1</t>
  </si>
  <si>
    <t>金属软管敷设 
DN20</t>
  </si>
  <si>
    <t>39</t>
  </si>
  <si>
    <t>030411001014</t>
  </si>
  <si>
    <t>1.金属软管敷设 DN32</t>
  </si>
  <si>
    <t>30412229换1</t>
  </si>
  <si>
    <t>金属软管敷设 
DN32</t>
  </si>
  <si>
    <t>40</t>
  </si>
  <si>
    <t>030411001005</t>
  </si>
  <si>
    <t>1.金属软管敷设 DN50</t>
  </si>
  <si>
    <t>30412231换1</t>
  </si>
  <si>
    <t>金属软管敷设 
DN50</t>
  </si>
  <si>
    <t>41</t>
  </si>
  <si>
    <t>030413001001</t>
  </si>
  <si>
    <t>1.金属构件制作与安装 一般
铁构件制作  0.155t
2.金属构件制作与安装 一般
铁构件安装  0.155t</t>
  </si>
  <si>
    <t>42</t>
  </si>
  <si>
    <t>030413002001</t>
  </si>
  <si>
    <t>43</t>
  </si>
  <si>
    <t>030411004002</t>
  </si>
  <si>
    <t>1.配线工程 WDZB-BYJ-2.5</t>
  </si>
  <si>
    <t>30413095换1</t>
  </si>
  <si>
    <t>配线工程 WDZB-
BYJ-2.5</t>
  </si>
  <si>
    <t>44</t>
  </si>
  <si>
    <t>030411004001</t>
  </si>
  <si>
    <t>1.配线工程 WDZB-BYJ-4</t>
  </si>
  <si>
    <t>30413096换1</t>
  </si>
  <si>
    <t>配线工程 WDZB-
BYJ-4</t>
  </si>
  <si>
    <t>45</t>
  </si>
  <si>
    <t>030411004003</t>
  </si>
  <si>
    <t>1.管内穿线 WDZB-BYJ-2.5</t>
  </si>
  <si>
    <t>30413005换2</t>
  </si>
  <si>
    <t>管内穿线 WDZB-
BYJ-2.5</t>
  </si>
  <si>
    <t>46</t>
  </si>
  <si>
    <t>030411004004</t>
  </si>
  <si>
    <t>1.管内穿线 WDZB-BYJ-4</t>
  </si>
  <si>
    <t>30413025换2</t>
  </si>
  <si>
    <t>管内穿线 WDZB-
BYJ-4</t>
  </si>
  <si>
    <t>47</t>
  </si>
  <si>
    <t>030411004006</t>
  </si>
  <si>
    <t>30413005换3</t>
  </si>
  <si>
    <t>48</t>
  </si>
  <si>
    <t>030411004007</t>
  </si>
  <si>
    <t>1.管内穿线 WDZBN-RYS-
2x2.5</t>
  </si>
  <si>
    <t>30413041换1</t>
  </si>
  <si>
    <t>管内穿线 WDZBN-
RYS-2x2.5</t>
  </si>
  <si>
    <t>49</t>
  </si>
  <si>
    <t>030408001004</t>
  </si>
  <si>
    <t>电力电缆</t>
  </si>
  <si>
    <t>1.室内敷设电力电缆 WDZB-
YJY-4x50+1*25</t>
  </si>
  <si>
    <t>30409138换1</t>
  </si>
  <si>
    <t>室内敷设电力电
缆 WDZB-YJY-
4x50+1*25</t>
  </si>
  <si>
    <t>50</t>
  </si>
  <si>
    <t>030408001005</t>
  </si>
  <si>
    <t>1.室内敷设电力电缆 WDZB-
YJY-5x16</t>
  </si>
  <si>
    <t>30409136换1</t>
  </si>
  <si>
    <t>室内敷设电力电
缆 WDZB-YJY-
5x16</t>
  </si>
  <si>
    <t>51</t>
  </si>
  <si>
    <t>030408001001</t>
  </si>
  <si>
    <t>1.室内敷设电力电缆 WDZB-
YJY-5x10</t>
  </si>
  <si>
    <t>30409135换1</t>
  </si>
  <si>
    <t>室内敷设电力电
缆 WDZB-YJY-
5x10</t>
  </si>
  <si>
    <t>52</t>
  </si>
  <si>
    <t>030408001003</t>
  </si>
  <si>
    <t>1.室内敷设电力电缆 WDZB-
YJY-5x4</t>
  </si>
  <si>
    <t>30409135换2</t>
  </si>
  <si>
    <t>室内敷设电力电
缆 WDZB-YJY-5x4</t>
  </si>
  <si>
    <t>53</t>
  </si>
  <si>
    <t>030408006004</t>
  </si>
  <si>
    <t>电力电缆头</t>
  </si>
  <si>
    <t>1.电力电缆终端头制作安装 
WDZB-YJY-4x50+1*25</t>
  </si>
  <si>
    <t>30409224换1</t>
  </si>
  <si>
    <t>电力电缆终端头
制作安装 WDZB-
YJY-4x50+1*25</t>
  </si>
  <si>
    <t>54</t>
  </si>
  <si>
    <t>030408006005</t>
  </si>
  <si>
    <t>1.电力电缆终端头制作安装 
WDZB-YJY-5x16</t>
  </si>
  <si>
    <t>30409222换1</t>
  </si>
  <si>
    <t>电力电缆终端头
制作安装 WDZB-
YJY-5x16</t>
  </si>
  <si>
    <t>55</t>
  </si>
  <si>
    <t>030408006002</t>
  </si>
  <si>
    <t>1.电力电缆终端头制作安装 
WDZB-YJY-5x10</t>
  </si>
  <si>
    <t>30409221换1</t>
  </si>
  <si>
    <t>电力电缆终端头
制作安装 WDZB-
YJY-5x10</t>
  </si>
  <si>
    <t>56</t>
  </si>
  <si>
    <t>030408006001</t>
  </si>
  <si>
    <t>1.电力电缆终端头制作安装 
WDZB-YJY-5x4</t>
  </si>
  <si>
    <t>30409221换2</t>
  </si>
  <si>
    <t>电力电缆终端头
制作安装 WDZB-
YJY-5x4</t>
  </si>
  <si>
    <t>九</t>
  </si>
  <si>
    <t>空调工程</t>
  </si>
  <si>
    <t>030701003007</t>
  </si>
  <si>
    <t>空调器</t>
  </si>
  <si>
    <t>1.多联风管式GMV-
NDR1000P/B（制冷量
10.0KW，风量1500m3/h，耗
电量1500KW/220V，噪音
40dB(A)）</t>
  </si>
  <si>
    <t>30701033</t>
  </si>
  <si>
    <t>多联风管式GMV-
NDR1000P/B（制
冷量10.0KW，风
量1500m3/h，耗
电量
1500KW/220V，噪
音40dB(A)）</t>
  </si>
  <si>
    <t>030701003011</t>
  </si>
  <si>
    <t>1.多联风管式GMV-
NDR125P/B（制冷量12.5KW，
风量1700m3/h，耗电量
1700KW/220V，噪音
40dB(A)）</t>
  </si>
  <si>
    <t>多联风管式GMV-
NDR125P/B（制冷
量12.5KW，风量
1700m3/h，耗电
量1700KW/220V，
噪音40dB(A)）</t>
  </si>
  <si>
    <t>030701003006</t>
  </si>
  <si>
    <t>1.多联风管式GMV-
NDR22P/B（制冷量2.2KW，风
量450m3/h，耗电量
450KW/220V，噪音28dB(A)）</t>
  </si>
  <si>
    <t>多联风管式GMV-
NDR22P/B（制冷
量2.2KW，风量
450m3/h，耗电量
450KW/220V，噪
音28dB(A)）</t>
  </si>
  <si>
    <t>030701003004</t>
  </si>
  <si>
    <t>1.多联风管式GMV-
NDR40P/B（制冷量4.0KW，风
量750m3/h，耗电量
750KW/220V，噪音33dB(A)）</t>
  </si>
  <si>
    <t>多联风管式GMV-
NDR40P/B（制冷
量4.0KW，风量
750m3/h，耗电量
750KW/220V，噪
音33dB(A)）</t>
  </si>
  <si>
    <t>030701003003</t>
  </si>
  <si>
    <t>1.多联风管式GMV-
NDR80P/B（制冷量8.0KW，风
量1250m3/h，耗电量
1250KW/220V，噪音
37dB(A)）</t>
  </si>
  <si>
    <t>多联风管式GMV-
NDR80P/B（制冷
量8.0KW，风量
1250m3/h，耗电
量1250KW/220V，
噪音37dB(A)）</t>
  </si>
  <si>
    <t>030701003002</t>
  </si>
  <si>
    <t>1.多联风管式GMV-
NDR90P/B（制冷量9.0KW，风
量1500m3/h，耗电量
1500KW/220V，噪音
40dB(A)）</t>
  </si>
  <si>
    <t>多联风管式GMV-
NDR90P/B（制冷
量9.0KW，风量
1500m3/h，耗电
量1500KW/220V，
噪音40dB(A)）</t>
  </si>
  <si>
    <t>030701003009</t>
  </si>
  <si>
    <t>1.全热交换器FHBQ-D10（风
量1000m3/h，机外静压
100Pa，输入功率
450W/220V）</t>
  </si>
  <si>
    <t>30701025</t>
  </si>
  <si>
    <t>全热交换器FHBQ-
D10（风量
1000m3/h，机外
静压100Pa，输入
功率450W/220V）</t>
  </si>
  <si>
    <t>030702005001</t>
  </si>
  <si>
    <t>塑料通风管道</t>
  </si>
  <si>
    <t>1.铝箔夹筋保温送风软管φ
300</t>
  </si>
  <si>
    <t>30702090换2</t>
  </si>
  <si>
    <t>铝箔夹筋保温送
风软管φ300</t>
  </si>
  <si>
    <t>XTTZ003</t>
  </si>
  <si>
    <t>通风空调系统调
整费</t>
  </si>
  <si>
    <t>元</t>
  </si>
  <si>
    <t>031001006011</t>
  </si>
  <si>
    <t>1.空调水管道 空调凝结水塑
料管(粘接) PVC25</t>
  </si>
  <si>
    <t>31003074换1</t>
  </si>
  <si>
    <t>空调水管道 空调
凝结水塑料管(粘
接) PVC25</t>
  </si>
  <si>
    <t>XTTZ006</t>
  </si>
  <si>
    <t>给排水、采暖、
燃气空调水系统
调整费</t>
  </si>
  <si>
    <t>031001006012</t>
  </si>
  <si>
    <t>1.空调水管道 空调凝结水塑
料管(粘接) PVC32</t>
  </si>
  <si>
    <t>31003075换1</t>
  </si>
  <si>
    <t>空调水管道 空调
凝结水塑料管(粘
接) PVC32</t>
  </si>
  <si>
    <t>031001006003</t>
  </si>
  <si>
    <t>1.空调水管道 空调凝结水塑
料管(粘接) PVC40</t>
  </si>
  <si>
    <t>31003076换1</t>
  </si>
  <si>
    <t>空调水管道 空调
凝结水塑料管(粘
接) PVC40</t>
  </si>
  <si>
    <t>031001004003</t>
  </si>
  <si>
    <t>铜管</t>
  </si>
  <si>
    <t>1.给排水管道 室内 铜管(氧
乙炔焊) φ6.35</t>
  </si>
  <si>
    <t>31001150换4</t>
  </si>
  <si>
    <t>给排水管道 室内
 铜管(氧乙炔焊
) φ6.35</t>
  </si>
  <si>
    <t>031001004009</t>
  </si>
  <si>
    <t>1.给排水管道 室内 铜管(氧
乙炔焊) φ9.52</t>
  </si>
  <si>
    <t>31001150换2</t>
  </si>
  <si>
    <t>给排水管道 室内
 铜管(氧乙炔焊
) φ9.52</t>
  </si>
  <si>
    <t>031001004005</t>
  </si>
  <si>
    <t>1.给排水管道 室内 铜管(氧
乙炔焊) φ12.7</t>
  </si>
  <si>
    <t>31001150换1</t>
  </si>
  <si>
    <t>给排水管道 室内
 铜管(氧乙炔焊
) φ12.7</t>
  </si>
  <si>
    <t>031001004004</t>
  </si>
  <si>
    <t>1.给排水管道 室内 铜管(氧
乙炔焊) φ15.9</t>
  </si>
  <si>
    <t>31001150换3</t>
  </si>
  <si>
    <t>给排水管道 室内
 铜管(氧乙炔焊
) φ15.9</t>
  </si>
  <si>
    <t>031001004006</t>
  </si>
  <si>
    <t>1.给排水管道 室内 铜管(氧
乙炔焊) φ19.05</t>
  </si>
  <si>
    <t>31001151换1</t>
  </si>
  <si>
    <t>给排水管道 室内
 铜管(氧乙炔焊
) φ19.05</t>
  </si>
  <si>
    <t>031001004007</t>
  </si>
  <si>
    <t>1.给排水管道 室内 铜管(氧
乙炔焊) φ22.2</t>
  </si>
  <si>
    <t>31001151换2</t>
  </si>
  <si>
    <t>给排水管道 室内
 铜管(氧乙炔焊
) φ22.2</t>
  </si>
  <si>
    <t>031001004001</t>
  </si>
  <si>
    <t>1.给排水管道 室内 铜管(氧
乙炔焊) φ25.4</t>
  </si>
  <si>
    <t>31001152换1</t>
  </si>
  <si>
    <t>给排水管道 室内
 铜管(氧乙炔焊
) φ25.4</t>
  </si>
  <si>
    <t>031001004002</t>
  </si>
  <si>
    <t>1.给排水管道 室内 铜管(氧
乙炔焊) φ28.6</t>
  </si>
  <si>
    <t>31001153换1</t>
  </si>
  <si>
    <t>给排水管道 室内
 铜管(氧乙炔焊
) φ28.6</t>
  </si>
  <si>
    <t>030804010001</t>
  </si>
  <si>
    <t>低压铜及铜合金
管件</t>
  </si>
  <si>
    <t>1.分支器FQ01</t>
  </si>
  <si>
    <t>31001168换1</t>
  </si>
  <si>
    <t>分支器FQ01</t>
  </si>
  <si>
    <t>030804010003</t>
  </si>
  <si>
    <t>1.分支器FQ02</t>
  </si>
  <si>
    <t>31001168换2</t>
  </si>
  <si>
    <t>分支器FQ02</t>
  </si>
  <si>
    <t>030702001001</t>
  </si>
  <si>
    <t>1.镀锌薄钢板法兰风管制作
、安装 镀锌薄钢板矩形风管
(δ=1.0mm以内咬口)长边长 
(≤1250mm)</t>
  </si>
  <si>
    <t>30702009换1</t>
  </si>
  <si>
    <t>镀锌薄钢板法兰
风管制作、安装 
镀锌薄钢板矩形
风管(δ=1.0mm以
内咬口)长边长 
(≤1250mm)</t>
  </si>
  <si>
    <t>030703007004</t>
  </si>
  <si>
    <t>1.方形散流器350*350</t>
  </si>
  <si>
    <t>30703046换1</t>
  </si>
  <si>
    <t>方形散流器
350*350</t>
  </si>
  <si>
    <t>030703007001</t>
  </si>
  <si>
    <t>1.方形散流器600*600</t>
  </si>
  <si>
    <t>30703046换2</t>
  </si>
  <si>
    <t>方形散流器
600*600</t>
  </si>
  <si>
    <t>030703007008</t>
  </si>
  <si>
    <t>1.双层百叶风口1200*220</t>
  </si>
  <si>
    <t>30703038换1</t>
  </si>
  <si>
    <t>双层百叶风口
1200*220</t>
  </si>
  <si>
    <t>031208002002</t>
  </si>
  <si>
    <t>管道绝热</t>
  </si>
  <si>
    <t>1.橡塑管壳安装(管道) 管道
 (DN50mm以下)</t>
  </si>
  <si>
    <t>31104341</t>
  </si>
  <si>
    <t>橡塑管壳安装(管
道) 管道 
(DN50mm以下)</t>
  </si>
  <si>
    <t>031009002001</t>
  </si>
  <si>
    <t>空调水工程系统
调试</t>
  </si>
  <si>
    <t>1.给排水、采暖、燃气空调
水系统调整费</t>
  </si>
  <si>
    <t>工程名称：单项工程S01_智能化工程管线安装</t>
  </si>
  <si>
    <t>配管、配线材料</t>
  </si>
  <si>
    <t>030506001026</t>
  </si>
  <si>
    <t>扩声系统设备</t>
  </si>
  <si>
    <t>1.音频线-卡侬头母-卡侬头
公</t>
  </si>
  <si>
    <t>30506037换1</t>
  </si>
  <si>
    <t>音频线-卡侬头母
-卡侬头公</t>
  </si>
  <si>
    <t>030506001028</t>
  </si>
  <si>
    <t>1.音频线-3.5耳机插头-双
6.35插头</t>
  </si>
  <si>
    <t>30506039换1</t>
  </si>
  <si>
    <t>音频线-3.5耳机
插头-双6.35插头</t>
  </si>
  <si>
    <t>030506001029</t>
  </si>
  <si>
    <t>30506039换2</t>
  </si>
  <si>
    <t>音频线-单6.35插
头-单6.35插头</t>
  </si>
  <si>
    <t>030411004009</t>
  </si>
  <si>
    <t>1.管内穿线 RVPE 2*0.5</t>
  </si>
  <si>
    <t>批</t>
  </si>
  <si>
    <t>30413038换1</t>
  </si>
  <si>
    <t>管内穿线 RVPE 
2*0.5</t>
  </si>
  <si>
    <t>030502005001</t>
  </si>
  <si>
    <t>1.HDMI线材质: 纯铜</t>
  </si>
  <si>
    <t>30502021换3</t>
  </si>
  <si>
    <t>HDMI线材质: 纯
铜</t>
  </si>
  <si>
    <t>030408001002</t>
  </si>
  <si>
    <t>1.室内敷设电力电缆 
EVJV2x2.5</t>
  </si>
  <si>
    <t>30409135换3</t>
  </si>
  <si>
    <t>室内敷设电力电
缆 EVJV2x2.5</t>
  </si>
  <si>
    <t>030502005003</t>
  </si>
  <si>
    <t>1.综合布线系统工程 六类网
线</t>
  </si>
  <si>
    <t>30502021换4</t>
  </si>
  <si>
    <t>综合布线系统工
程 六类网线</t>
  </si>
  <si>
    <t>030411004011</t>
  </si>
  <si>
    <t>1.管内穿线 RVV3*2.5</t>
  </si>
  <si>
    <t>30413046换1</t>
  </si>
  <si>
    <t>管内穿线 
RVV3*2.5</t>
  </si>
  <si>
    <t>030404035006</t>
  </si>
  <si>
    <t>1.10A三脚插头GNT-10</t>
  </si>
  <si>
    <t>30414305换1</t>
  </si>
  <si>
    <t>10A三脚插头GNT-
10</t>
  </si>
  <si>
    <t>030411003002</t>
  </si>
  <si>
    <t>1.桥架100*100</t>
  </si>
  <si>
    <t>30409064换1</t>
  </si>
  <si>
    <t>桥架100*100</t>
  </si>
  <si>
    <t>030413001002</t>
  </si>
  <si>
    <t>1.金属构件制作与安装 基
础槽钢制作、安装
  2.金属构件制作与安装 基
础角钢制作、安装</t>
  </si>
  <si>
    <t>030411001006</t>
  </si>
  <si>
    <t>30412003换3</t>
  </si>
  <si>
    <t>单价措施项目清单与计价表</t>
  </si>
  <si>
    <t>措施费用</t>
  </si>
  <si>
    <t>011701003001</t>
  </si>
  <si>
    <t>砌筑脚手架</t>
  </si>
  <si>
    <t>10117017</t>
  </si>
  <si>
    <t>里脚手架</t>
  </si>
  <si>
    <t>011701006001</t>
  </si>
  <si>
    <t>满堂装饰脚手架</t>
  </si>
  <si>
    <t>10117019</t>
  </si>
  <si>
    <t>装修满堂脚手架 (基本层
3.6m-5.2m)</t>
  </si>
  <si>
    <t>措施项目</t>
  </si>
  <si>
    <t>031301017002</t>
  </si>
  <si>
    <t>脚手架搭拆</t>
  </si>
  <si>
    <t>项</t>
  </si>
  <si>
    <t>JSJ005</t>
  </si>
  <si>
    <t>电气设备安装脚手架搭拆
费</t>
  </si>
  <si>
    <t>JSJ007</t>
  </si>
  <si>
    <t>通风空调脚手架搭拆费</t>
  </si>
  <si>
    <t>JSJ010</t>
  </si>
  <si>
    <t>给排水、采暖、燃气脚手
架搭拆费</t>
  </si>
  <si>
    <t>JSJ009</t>
  </si>
  <si>
    <t>消防脚手架搭拆费</t>
  </si>
  <si>
    <t>JSJ006</t>
  </si>
  <si>
    <t>自动化控制仪表脚手架搭
拆费</t>
  </si>
  <si>
    <t>JSJ011</t>
  </si>
  <si>
    <t>刷油、防腐脚手架搭拆费</t>
  </si>
  <si>
    <t>JSJ012</t>
  </si>
  <si>
    <t>绝热脚手架搭拆费</t>
  </si>
  <si>
    <t>031302007002</t>
  </si>
  <si>
    <t>高层施工增加</t>
  </si>
  <si>
    <t>CGZJ001-1</t>
  </si>
  <si>
    <t>电气设备安装建筑物超高
增加费≤12层(≤40m)</t>
  </si>
  <si>
    <t>措施分部L01</t>
  </si>
  <si>
    <t>0.00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</si>
</sst>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%"/>
  </numFmts>
  <fonts count="33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b/>
      <sz val="17"/>
      <color indexed="8"/>
      <name val="新宋体"/>
      <family val="3"/>
      <charset val="134"/>
    </font>
    <font>
      <sz val="9"/>
      <color indexed="8"/>
      <name val="新宋体"/>
      <family val="3"/>
      <charset val="134"/>
    </font>
    <font>
      <sz val="10"/>
      <color indexed="8"/>
      <name val="新宋体"/>
      <family val="3"/>
      <charset val="134"/>
    </font>
    <font>
      <sz val="10"/>
      <color rgb="FFFF0000"/>
      <name val="Arial"/>
      <family val="2"/>
      <charset val="0"/>
    </font>
    <font>
      <sz val="8.5"/>
      <color indexed="8"/>
      <name val="新宋体"/>
      <family val="3"/>
      <charset val="134"/>
    </font>
    <font>
      <sz val="8.5"/>
      <name val="新宋体"/>
      <family val="3"/>
      <charset val="134"/>
    </font>
    <font>
      <sz val="8.5"/>
      <color rgb="FFFF0000"/>
      <name val="新宋体"/>
      <family val="3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7" fontId="1" fillId="0" borderId="0" xfId="11" applyNumberFormat="1" applyFont="1" applyFill="1" applyBorder="1" applyAlignment="1"/>
    <xf numFmtId="176" fontId="1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right" vertical="center" wrapText="1"/>
    </xf>
    <xf numFmtId="0" fontId="8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176" fontId="5" fillId="0" borderId="0" xfId="0" applyNumberFormat="1" applyFont="1" applyFill="1" applyBorder="1" applyAlignment="1"/>
    <xf numFmtId="176" fontId="7" fillId="0" borderId="4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1" fillId="0" borderId="0" xfId="11" applyNumberFormat="1" applyFont="1" applyFill="1" applyBorder="1" applyAlignment="1"/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176" fontId="12" fillId="0" borderId="4" xfId="0" applyNumberFormat="1" applyFont="1" applyFill="1" applyBorder="1" applyAlignment="1">
      <alignment horizontal="right" vertical="center" wrapText="1"/>
    </xf>
    <xf numFmtId="0" fontId="12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/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14" sqref="D14"/>
    </sheetView>
  </sheetViews>
  <sheetFormatPr defaultColWidth="8" defaultRowHeight="13.5" outlineLevelCol="5"/>
  <cols>
    <col min="1" max="1" width="20.75" style="1" customWidth="1"/>
    <col min="2" max="2" width="38.5" style="1" customWidth="1"/>
    <col min="3" max="3" width="31" style="1" customWidth="1"/>
    <col min="4" max="4" width="30" style="1" customWidth="1"/>
    <col min="5" max="5" width="10.25" style="1"/>
    <col min="6" max="16382" width="8" style="1"/>
  </cols>
  <sheetData>
    <row r="1" s="1" customFormat="1" ht="38.25" customHeight="1" spans="1:3">
      <c r="A1" s="2" t="s">
        <v>0</v>
      </c>
      <c r="B1" s="2"/>
      <c r="C1" s="2"/>
    </row>
    <row r="2" s="1" customFormat="1" ht="31" customHeight="1" spans="1:3">
      <c r="A2" s="3" t="s">
        <v>1</v>
      </c>
      <c r="B2" s="3"/>
      <c r="C2" s="3"/>
    </row>
    <row r="3" s="1" customFormat="1" ht="17.25" customHeight="1" spans="1:3">
      <c r="A3" s="5" t="s">
        <v>2</v>
      </c>
      <c r="B3" s="5" t="s">
        <v>3</v>
      </c>
      <c r="C3" s="5" t="s">
        <v>4</v>
      </c>
    </row>
    <row r="4" s="1" customFormat="1" ht="1.5" customHeight="1" spans="1:3">
      <c r="A4" s="9" t="s">
        <v>5</v>
      </c>
      <c r="B4" s="9" t="s">
        <v>5</v>
      </c>
      <c r="C4" s="9" t="s">
        <v>5</v>
      </c>
    </row>
    <row r="5" s="1" customFormat="1" ht="15.75" customHeight="1" spans="1:3">
      <c r="A5" s="39" t="s">
        <v>6</v>
      </c>
      <c r="B5" s="40" t="s">
        <v>7</v>
      </c>
      <c r="C5" s="41">
        <f>分部分项工程量清单与计价表_含定额_!H164+单价措施项目清单与计价表_!G13</f>
        <v>650237.355400734</v>
      </c>
    </row>
    <row r="6" s="17" customFormat="1" ht="15.75" customHeight="1" spans="1:6">
      <c r="A6" s="39" t="s">
        <v>8</v>
      </c>
      <c r="B6" s="40" t="s">
        <v>9</v>
      </c>
      <c r="C6" s="41">
        <f>分部分项工程量清单与计价表_含定额_!H656+单价措施项目清单与计价表_!G33</f>
        <v>690295.431012105</v>
      </c>
      <c r="F6" s="32"/>
    </row>
    <row r="7" s="1" customFormat="1" ht="15.75" customHeight="1" spans="1:3">
      <c r="A7" s="39" t="s">
        <v>10</v>
      </c>
      <c r="B7" s="40" t="s">
        <v>11</v>
      </c>
      <c r="C7" s="41">
        <f>分部分项工程量清单与计价表_含定额_!H693</f>
        <v>14430.9435871614</v>
      </c>
    </row>
    <row r="8" s="1" customFormat="1" ht="15.75" customHeight="1" spans="1:4">
      <c r="A8" s="39" t="s">
        <v>12</v>
      </c>
      <c r="B8" s="40" t="s">
        <v>13</v>
      </c>
      <c r="C8" s="42">
        <v>300000</v>
      </c>
      <c r="D8" s="43"/>
    </row>
    <row r="9" s="1" customFormat="1" ht="15.75" customHeight="1" spans="1:4">
      <c r="A9" s="39">
        <v>4.1</v>
      </c>
      <c r="B9" s="40" t="s">
        <v>14</v>
      </c>
      <c r="C9" s="42">
        <v>100000</v>
      </c>
      <c r="D9" s="43"/>
    </row>
    <row r="10" s="1" customFormat="1" ht="15.75" customHeight="1" spans="1:4">
      <c r="A10" s="39">
        <v>4.2</v>
      </c>
      <c r="B10" s="40" t="s">
        <v>15</v>
      </c>
      <c r="C10" s="42">
        <v>200000</v>
      </c>
      <c r="D10" s="43"/>
    </row>
    <row r="11" s="1" customFormat="1" ht="15.75" customHeight="1" spans="1:4">
      <c r="A11" s="39">
        <v>4.3</v>
      </c>
      <c r="B11" s="40" t="s">
        <v>16</v>
      </c>
      <c r="C11" s="42">
        <v>0</v>
      </c>
      <c r="D11" s="43"/>
    </row>
    <row r="12" s="1" customFormat="1" ht="15.75" customHeight="1" spans="1:4">
      <c r="A12" s="40" t="s">
        <v>5</v>
      </c>
      <c r="B12" s="39" t="s">
        <v>17</v>
      </c>
      <c r="C12" s="42">
        <f>C5+C6+C7+C8</f>
        <v>1654963.73</v>
      </c>
      <c r="D12" s="44"/>
    </row>
    <row r="13" s="1" customFormat="1" ht="19.5" customHeight="1" spans="2:4">
      <c r="B13" s="14" t="s">
        <v>5</v>
      </c>
      <c r="C13" s="14" t="s">
        <v>5</v>
      </c>
      <c r="D13" s="44"/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21"/>
  <sheetViews>
    <sheetView workbookViewId="0">
      <selection activeCell="V343" sqref="V343"/>
    </sheetView>
  </sheetViews>
  <sheetFormatPr defaultColWidth="8" defaultRowHeight="13.5"/>
  <cols>
    <col min="1" max="1" width="4.85" style="1" customWidth="1"/>
    <col min="2" max="2" width="11.6583333333333" style="1" customWidth="1"/>
    <col min="3" max="3" width="13.3916666666667" style="1" customWidth="1"/>
    <col min="4" max="4" width="22.0416666666667" style="1" customWidth="1"/>
    <col min="5" max="5" width="5.425" style="1" customWidth="1"/>
    <col min="6" max="6" width="9.23333333333333" style="1" customWidth="1"/>
    <col min="7" max="7" width="9" style="1" customWidth="1"/>
    <col min="8" max="8" width="9.11666666666667" style="1" customWidth="1"/>
    <col min="9" max="9" width="9.45833333333333" style="1" customWidth="1"/>
    <col min="10" max="13" width="8" style="1"/>
    <col min="14" max="15" width="11.125" style="1" hidden="1" customWidth="1"/>
    <col min="16" max="16" width="8" style="1" hidden="1" customWidth="1"/>
    <col min="17" max="17" width="13.25" style="1" hidden="1" customWidth="1"/>
    <col min="18" max="18" width="14.125" style="1" hidden="1" customWidth="1"/>
    <col min="19" max="20" width="8" style="1"/>
    <col min="21" max="22" width="10.125" style="1"/>
    <col min="23" max="23" width="11.125" style="1"/>
    <col min="24" max="16381" width="8" style="1"/>
  </cols>
  <sheetData>
    <row r="1" s="1" customFormat="1" ht="38.25" customHeight="1" spans="1:9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="1" customFormat="1" ht="31" customHeight="1" spans="1:16">
      <c r="A2" s="3" t="s">
        <v>19</v>
      </c>
      <c r="B2" s="3"/>
      <c r="C2" s="3"/>
      <c r="D2" s="3"/>
      <c r="E2" s="3"/>
      <c r="F2" s="3"/>
      <c r="G2" s="3"/>
      <c r="H2" s="3"/>
      <c r="I2" s="4"/>
      <c r="P2" s="15">
        <v>0.9509538627857</v>
      </c>
    </row>
    <row r="3" s="1" customFormat="1" ht="17.25" customHeight="1" spans="1:9">
      <c r="A3" s="5" t="s">
        <v>2</v>
      </c>
      <c r="B3" s="5" t="s">
        <v>20</v>
      </c>
      <c r="C3" s="5" t="s">
        <v>21</v>
      </c>
      <c r="D3" s="5" t="s">
        <v>22</v>
      </c>
      <c r="E3" s="5" t="s">
        <v>23</v>
      </c>
      <c r="F3" s="18" t="s">
        <v>24</v>
      </c>
      <c r="G3" s="18" t="s">
        <v>25</v>
      </c>
      <c r="H3" s="18" t="s">
        <v>26</v>
      </c>
      <c r="I3" s="5" t="s">
        <v>27</v>
      </c>
    </row>
    <row r="4" s="1" customFormat="1" ht="17.25" customHeight="1" spans="1:9">
      <c r="A4" s="5"/>
      <c r="B4" s="5"/>
      <c r="C4" s="5"/>
      <c r="D4" s="5"/>
      <c r="E4" s="5"/>
      <c r="F4" s="19"/>
      <c r="G4" s="19"/>
      <c r="H4" s="19"/>
      <c r="I4" s="5"/>
    </row>
    <row r="5" s="1" customFormat="1" ht="1.5" customHeight="1" spans="1:9">
      <c r="A5" s="20" t="s">
        <v>5</v>
      </c>
      <c r="B5" s="20" t="s">
        <v>5</v>
      </c>
      <c r="C5" s="20" t="s">
        <v>5</v>
      </c>
      <c r="D5" s="20" t="s">
        <v>5</v>
      </c>
      <c r="E5" s="20" t="s">
        <v>5</v>
      </c>
      <c r="F5" s="20" t="s">
        <v>5</v>
      </c>
      <c r="G5" s="20" t="s">
        <v>5</v>
      </c>
      <c r="H5" s="20" t="s">
        <v>5</v>
      </c>
      <c r="I5" s="20" t="s">
        <v>5</v>
      </c>
    </row>
    <row r="6" s="1" customFormat="1" ht="1.5" customHeight="1" spans="1:9">
      <c r="A6" s="21" t="s">
        <v>5</v>
      </c>
      <c r="B6" s="21" t="s">
        <v>5</v>
      </c>
      <c r="C6" s="21" t="s">
        <v>5</v>
      </c>
      <c r="D6" s="21" t="s">
        <v>5</v>
      </c>
      <c r="E6" s="21" t="s">
        <v>5</v>
      </c>
      <c r="F6" s="21" t="s">
        <v>5</v>
      </c>
      <c r="G6" s="21" t="s">
        <v>5</v>
      </c>
      <c r="H6" s="21" t="s">
        <v>5</v>
      </c>
      <c r="I6" s="21" t="s">
        <v>5</v>
      </c>
    </row>
    <row r="7" s="1" customFormat="1" ht="15.75" customHeight="1" spans="1:9">
      <c r="A7" s="22" t="s">
        <v>28</v>
      </c>
      <c r="B7" s="22" t="s">
        <v>29</v>
      </c>
      <c r="C7" s="10"/>
      <c r="D7" s="10"/>
      <c r="E7" s="10"/>
      <c r="F7" s="10"/>
      <c r="G7" s="10"/>
      <c r="H7" s="10"/>
      <c r="I7" s="10"/>
    </row>
    <row r="8" s="1" customFormat="1" ht="15.75" customHeight="1" spans="1:18">
      <c r="A8" s="22" t="s">
        <v>6</v>
      </c>
      <c r="B8" s="23" t="s">
        <v>30</v>
      </c>
      <c r="C8" s="23" t="s">
        <v>31</v>
      </c>
      <c r="D8" s="24" t="s">
        <v>32</v>
      </c>
      <c r="E8" s="22" t="s">
        <v>33</v>
      </c>
      <c r="F8" s="25">
        <v>8</v>
      </c>
      <c r="G8" s="26">
        <f>Q8</f>
        <v>65.8440454592818</v>
      </c>
      <c r="H8" s="26">
        <f>R8</f>
        <v>526.752363674255</v>
      </c>
      <c r="I8" s="25"/>
      <c r="N8" s="16">
        <f>G8*$P$2</f>
        <v>62.6146493709413</v>
      </c>
      <c r="O8" s="16">
        <f>H8*$P$2</f>
        <v>500.91719496753</v>
      </c>
      <c r="Q8" s="16">
        <v>65.8440454592818</v>
      </c>
      <c r="R8" s="16">
        <v>526.752363674255</v>
      </c>
    </row>
    <row r="9" s="1" customFormat="1" ht="15.75" customHeight="1" spans="1:18">
      <c r="A9" s="22" t="s">
        <v>34</v>
      </c>
      <c r="B9" s="23" t="s">
        <v>35</v>
      </c>
      <c r="C9" s="23" t="s">
        <v>36</v>
      </c>
      <c r="D9" s="22" t="s">
        <v>5</v>
      </c>
      <c r="E9" s="22" t="s">
        <v>33</v>
      </c>
      <c r="F9" s="25">
        <v>8</v>
      </c>
      <c r="G9" s="26">
        <f t="shared" ref="G9:G24" si="0">Q9</f>
        <v>65.8440454592818</v>
      </c>
      <c r="H9" s="26">
        <f t="shared" ref="H9:H24" si="1">R9</f>
        <v>526.752363674255</v>
      </c>
      <c r="I9" s="25"/>
      <c r="N9" s="16">
        <f t="shared" ref="N9:N24" si="2">G9*$P$2</f>
        <v>62.6146493709413</v>
      </c>
      <c r="O9" s="16">
        <f t="shared" ref="O9:O24" si="3">H9*$P$2</f>
        <v>500.91719496753</v>
      </c>
      <c r="Q9" s="16">
        <v>65.8440454592818</v>
      </c>
      <c r="R9" s="16">
        <v>526.752363674255</v>
      </c>
    </row>
    <row r="10" s="1" customFormat="1" ht="23.75" customHeight="1" spans="1:18">
      <c r="A10" s="22" t="s">
        <v>8</v>
      </c>
      <c r="B10" s="23" t="s">
        <v>37</v>
      </c>
      <c r="C10" s="23" t="s">
        <v>38</v>
      </c>
      <c r="D10" s="24" t="s">
        <v>39</v>
      </c>
      <c r="E10" s="22" t="s">
        <v>40</v>
      </c>
      <c r="F10" s="25">
        <v>29.78</v>
      </c>
      <c r="G10" s="26">
        <f t="shared" si="0"/>
        <v>284.230600048018</v>
      </c>
      <c r="H10" s="26">
        <f t="shared" si="1"/>
        <v>8464.38327542374</v>
      </c>
      <c r="I10" s="25"/>
      <c r="N10" s="16">
        <f t="shared" si="2"/>
        <v>270.29018703756</v>
      </c>
      <c r="O10" s="16">
        <f t="shared" si="3"/>
        <v>8049.23797186288</v>
      </c>
      <c r="Q10" s="16">
        <v>284.230600048018</v>
      </c>
      <c r="R10" s="16">
        <v>8464.38327542374</v>
      </c>
    </row>
    <row r="11" s="1" customFormat="1" ht="23.75" customHeight="1" spans="1:18">
      <c r="A11" s="22" t="s">
        <v>34</v>
      </c>
      <c r="B11" s="23" t="s">
        <v>41</v>
      </c>
      <c r="C11" s="23" t="s">
        <v>42</v>
      </c>
      <c r="D11" s="22" t="s">
        <v>5</v>
      </c>
      <c r="E11" s="22" t="s">
        <v>40</v>
      </c>
      <c r="F11" s="25">
        <v>29.78</v>
      </c>
      <c r="G11" s="26">
        <f t="shared" si="0"/>
        <v>284.230600048018</v>
      </c>
      <c r="H11" s="26">
        <f t="shared" si="1"/>
        <v>8464.38327542374</v>
      </c>
      <c r="I11" s="25"/>
      <c r="N11" s="16">
        <f t="shared" si="2"/>
        <v>270.29018703756</v>
      </c>
      <c r="O11" s="16">
        <f t="shared" si="3"/>
        <v>8049.23797186288</v>
      </c>
      <c r="Q11" s="16">
        <v>284.230600048018</v>
      </c>
      <c r="R11" s="16">
        <v>8464.38327542374</v>
      </c>
    </row>
    <row r="12" s="1" customFormat="1" ht="23.75" customHeight="1" spans="1:18">
      <c r="A12" s="22" t="s">
        <v>10</v>
      </c>
      <c r="B12" s="23" t="s">
        <v>43</v>
      </c>
      <c r="C12" s="23" t="s">
        <v>44</v>
      </c>
      <c r="D12" s="24" t="s">
        <v>45</v>
      </c>
      <c r="E12" s="22" t="s">
        <v>46</v>
      </c>
      <c r="F12" s="25">
        <v>516.01</v>
      </c>
      <c r="G12" s="26">
        <f t="shared" si="0"/>
        <v>10.5650974155491</v>
      </c>
      <c r="H12" s="26">
        <f t="shared" si="1"/>
        <v>5451.69487134825</v>
      </c>
      <c r="I12" s="25"/>
      <c r="N12" s="16">
        <f t="shared" si="2"/>
        <v>10.0469201980236</v>
      </c>
      <c r="O12" s="16">
        <f t="shared" si="3"/>
        <v>5184.31029663761</v>
      </c>
      <c r="Q12" s="16">
        <v>10.5650974155491</v>
      </c>
      <c r="R12" s="16">
        <v>5451.69487134825</v>
      </c>
    </row>
    <row r="13" s="1" customFormat="1" ht="23.75" customHeight="1" spans="1:18">
      <c r="A13" s="22" t="s">
        <v>34</v>
      </c>
      <c r="B13" s="23" t="s">
        <v>47</v>
      </c>
      <c r="C13" s="23" t="s">
        <v>48</v>
      </c>
      <c r="D13" s="22" t="s">
        <v>5</v>
      </c>
      <c r="E13" s="22" t="s">
        <v>46</v>
      </c>
      <c r="F13" s="25">
        <v>516.01</v>
      </c>
      <c r="G13" s="26">
        <f t="shared" si="0"/>
        <v>10.5650974155491</v>
      </c>
      <c r="H13" s="26">
        <f t="shared" si="1"/>
        <v>5451.69487134825</v>
      </c>
      <c r="I13" s="25"/>
      <c r="N13" s="16">
        <f t="shared" si="2"/>
        <v>10.0469201980236</v>
      </c>
      <c r="O13" s="16">
        <f t="shared" si="3"/>
        <v>5184.31029663761</v>
      </c>
      <c r="Q13" s="16">
        <v>10.5650974155491</v>
      </c>
      <c r="R13" s="16">
        <v>5451.69487134825</v>
      </c>
    </row>
    <row r="14" s="1" customFormat="1" ht="23.75" customHeight="1" spans="1:18">
      <c r="A14" s="22" t="s">
        <v>12</v>
      </c>
      <c r="B14" s="23" t="s">
        <v>49</v>
      </c>
      <c r="C14" s="23" t="s">
        <v>50</v>
      </c>
      <c r="D14" s="24" t="s">
        <v>51</v>
      </c>
      <c r="E14" s="22" t="s">
        <v>46</v>
      </c>
      <c r="F14" s="25">
        <v>516.01</v>
      </c>
      <c r="G14" s="26">
        <f t="shared" si="0"/>
        <v>19.2473061827826</v>
      </c>
      <c r="H14" s="26">
        <f t="shared" si="1"/>
        <v>9931.80018108836</v>
      </c>
      <c r="I14" s="25"/>
      <c r="N14" s="16">
        <f t="shared" si="2"/>
        <v>18.3033001627362</v>
      </c>
      <c r="O14" s="16">
        <f t="shared" si="3"/>
        <v>9444.68374662169</v>
      </c>
      <c r="Q14" s="16">
        <v>19.2473061827826</v>
      </c>
      <c r="R14" s="16">
        <v>9931.80018108836</v>
      </c>
    </row>
    <row r="15" s="1" customFormat="1" ht="15.75" customHeight="1" spans="1:18">
      <c r="A15" s="22" t="s">
        <v>34</v>
      </c>
      <c r="B15" s="23" t="s">
        <v>52</v>
      </c>
      <c r="C15" s="23" t="s">
        <v>53</v>
      </c>
      <c r="D15" s="22" t="s">
        <v>5</v>
      </c>
      <c r="E15" s="22" t="s">
        <v>46</v>
      </c>
      <c r="F15" s="25">
        <v>516.01</v>
      </c>
      <c r="G15" s="26">
        <f t="shared" si="0"/>
        <v>19.2473061827826</v>
      </c>
      <c r="H15" s="26">
        <f t="shared" si="1"/>
        <v>9931.80018108836</v>
      </c>
      <c r="I15" s="25"/>
      <c r="N15" s="16">
        <f t="shared" si="2"/>
        <v>18.3033001627362</v>
      </c>
      <c r="O15" s="16">
        <f t="shared" si="3"/>
        <v>9444.68374662169</v>
      </c>
      <c r="Q15" s="16">
        <v>19.2473061827826</v>
      </c>
      <c r="R15" s="16">
        <v>9931.80018108836</v>
      </c>
    </row>
    <row r="16" s="1" customFormat="1" ht="23.75" customHeight="1" spans="1:18">
      <c r="A16" s="22" t="s">
        <v>54</v>
      </c>
      <c r="B16" s="23" t="s">
        <v>55</v>
      </c>
      <c r="C16" s="23" t="s">
        <v>56</v>
      </c>
      <c r="D16" s="24" t="s">
        <v>57</v>
      </c>
      <c r="E16" s="22" t="s">
        <v>46</v>
      </c>
      <c r="F16" s="25">
        <v>104.3</v>
      </c>
      <c r="G16" s="26">
        <f t="shared" si="0"/>
        <v>52.1503098351678</v>
      </c>
      <c r="H16" s="26">
        <f t="shared" si="1"/>
        <v>5439.27541390027</v>
      </c>
      <c r="I16" s="25"/>
      <c r="N16" s="16">
        <f t="shared" si="2"/>
        <v>49.5925385832238</v>
      </c>
      <c r="O16" s="16">
        <f t="shared" si="3"/>
        <v>5172.49996560375</v>
      </c>
      <c r="Q16" s="16">
        <v>52.1503098351678</v>
      </c>
      <c r="R16" s="16">
        <v>5439.27541390027</v>
      </c>
    </row>
    <row r="17" s="1" customFormat="1" ht="23.75" customHeight="1" spans="1:18">
      <c r="A17" s="22" t="s">
        <v>34</v>
      </c>
      <c r="B17" s="23" t="s">
        <v>58</v>
      </c>
      <c r="C17" s="23" t="s">
        <v>59</v>
      </c>
      <c r="D17" s="22" t="s">
        <v>5</v>
      </c>
      <c r="E17" s="22" t="s">
        <v>46</v>
      </c>
      <c r="F17" s="25">
        <v>104.3</v>
      </c>
      <c r="G17" s="26">
        <f t="shared" si="0"/>
        <v>52.1503098351678</v>
      </c>
      <c r="H17" s="26">
        <f t="shared" si="1"/>
        <v>5439.27541390027</v>
      </c>
      <c r="I17" s="25"/>
      <c r="N17" s="16">
        <f t="shared" si="2"/>
        <v>49.5925385832238</v>
      </c>
      <c r="O17" s="16">
        <f t="shared" si="3"/>
        <v>5172.49996560375</v>
      </c>
      <c r="Q17" s="16">
        <v>52.1503098351678</v>
      </c>
      <c r="R17" s="16">
        <v>5439.27541390027</v>
      </c>
    </row>
    <row r="18" s="1" customFormat="1" ht="23.75" customHeight="1" spans="1:18">
      <c r="A18" s="22" t="s">
        <v>60</v>
      </c>
      <c r="B18" s="23" t="s">
        <v>61</v>
      </c>
      <c r="C18" s="23" t="s">
        <v>62</v>
      </c>
      <c r="D18" s="24" t="s">
        <v>63</v>
      </c>
      <c r="E18" s="22" t="s">
        <v>46</v>
      </c>
      <c r="F18" s="25">
        <v>203.75</v>
      </c>
      <c r="G18" s="26">
        <f t="shared" si="0"/>
        <v>5.78179948573705</v>
      </c>
      <c r="H18" s="26">
        <f t="shared" si="1"/>
        <v>1178.04164521892</v>
      </c>
      <c r="I18" s="25"/>
      <c r="N18" s="16">
        <f t="shared" si="2"/>
        <v>5.49822455481402</v>
      </c>
      <c r="O18" s="16">
        <f t="shared" si="3"/>
        <v>1120.26325304336</v>
      </c>
      <c r="Q18" s="16">
        <v>5.78179948573705</v>
      </c>
      <c r="R18" s="16">
        <v>1178.04164521892</v>
      </c>
    </row>
    <row r="19" s="1" customFormat="1" ht="23.75" customHeight="1" spans="1:18">
      <c r="A19" s="22" t="s">
        <v>34</v>
      </c>
      <c r="B19" s="23" t="s">
        <v>64</v>
      </c>
      <c r="C19" s="23" t="s">
        <v>65</v>
      </c>
      <c r="D19" s="22" t="s">
        <v>5</v>
      </c>
      <c r="E19" s="22" t="s">
        <v>46</v>
      </c>
      <c r="F19" s="25">
        <v>203.75</v>
      </c>
      <c r="G19" s="26">
        <f t="shared" si="0"/>
        <v>5.78179948573705</v>
      </c>
      <c r="H19" s="26">
        <f t="shared" si="1"/>
        <v>1178.04164521892</v>
      </c>
      <c r="I19" s="25"/>
      <c r="N19" s="16">
        <f t="shared" si="2"/>
        <v>5.49822455481402</v>
      </c>
      <c r="O19" s="16">
        <f t="shared" si="3"/>
        <v>1120.26325304336</v>
      </c>
      <c r="Q19" s="16">
        <v>5.78179948573705</v>
      </c>
      <c r="R19" s="16">
        <v>1178.04164521892</v>
      </c>
    </row>
    <row r="20" s="1" customFormat="1" ht="15.75" customHeight="1" spans="1:18">
      <c r="A20" s="22" t="s">
        <v>66</v>
      </c>
      <c r="B20" s="23" t="s">
        <v>67</v>
      </c>
      <c r="C20" s="23" t="s">
        <v>68</v>
      </c>
      <c r="D20" s="24" t="s">
        <v>69</v>
      </c>
      <c r="E20" s="22" t="s">
        <v>46</v>
      </c>
      <c r="F20" s="25">
        <v>15.31</v>
      </c>
      <c r="G20" s="26">
        <f t="shared" si="0"/>
        <v>7.17019212540418</v>
      </c>
      <c r="H20" s="26">
        <f t="shared" si="1"/>
        <v>109.778113919981</v>
      </c>
      <c r="I20" s="25"/>
      <c r="N20" s="16">
        <f t="shared" si="2"/>
        <v>6.81852189856871</v>
      </c>
      <c r="O20" s="16">
        <f t="shared" si="3"/>
        <v>104.393921481535</v>
      </c>
      <c r="Q20" s="16">
        <v>7.17019212540418</v>
      </c>
      <c r="R20" s="16">
        <v>109.778113919981</v>
      </c>
    </row>
    <row r="21" s="1" customFormat="1" ht="23.75" customHeight="1" spans="1:18">
      <c r="A21" s="22" t="s">
        <v>34</v>
      </c>
      <c r="B21" s="23" t="s">
        <v>70</v>
      </c>
      <c r="C21" s="23" t="s">
        <v>71</v>
      </c>
      <c r="D21" s="22" t="s">
        <v>5</v>
      </c>
      <c r="E21" s="22" t="s">
        <v>46</v>
      </c>
      <c r="F21" s="25">
        <v>15.31</v>
      </c>
      <c r="G21" s="26">
        <f t="shared" si="0"/>
        <v>7.17019212540418</v>
      </c>
      <c r="H21" s="26">
        <f t="shared" si="1"/>
        <v>109.778113919981</v>
      </c>
      <c r="I21" s="25"/>
      <c r="N21" s="16">
        <f t="shared" si="2"/>
        <v>6.81852189856871</v>
      </c>
      <c r="O21" s="16">
        <f t="shared" si="3"/>
        <v>104.393921481535</v>
      </c>
      <c r="Q21" s="16">
        <v>7.17019212540418</v>
      </c>
      <c r="R21" s="16">
        <v>109.778113919981</v>
      </c>
    </row>
    <row r="22" s="1" customFormat="1" ht="15.75" customHeight="1" spans="1:18">
      <c r="A22" s="22" t="s">
        <v>72</v>
      </c>
      <c r="B22" s="23" t="s">
        <v>73</v>
      </c>
      <c r="C22" s="23" t="s">
        <v>74</v>
      </c>
      <c r="D22" s="24" t="s">
        <v>75</v>
      </c>
      <c r="E22" s="22" t="s">
        <v>76</v>
      </c>
      <c r="F22" s="25">
        <v>4</v>
      </c>
      <c r="G22" s="26">
        <f t="shared" si="0"/>
        <v>148.995451221263</v>
      </c>
      <c r="H22" s="26">
        <f t="shared" si="1"/>
        <v>595.981804885054</v>
      </c>
      <c r="I22" s="25"/>
      <c r="N22" s="16">
        <f t="shared" si="2"/>
        <v>141.687799876359</v>
      </c>
      <c r="O22" s="16">
        <f t="shared" si="3"/>
        <v>566.751199505435</v>
      </c>
      <c r="Q22" s="16">
        <v>148.995451221263</v>
      </c>
      <c r="R22" s="16">
        <v>595.981804885054</v>
      </c>
    </row>
    <row r="23" s="1" customFormat="1" ht="23.75" customHeight="1" spans="1:18">
      <c r="A23" s="22" t="s">
        <v>34</v>
      </c>
      <c r="B23" s="23" t="s">
        <v>77</v>
      </c>
      <c r="C23" s="23" t="s">
        <v>78</v>
      </c>
      <c r="D23" s="22" t="s">
        <v>5</v>
      </c>
      <c r="E23" s="22" t="s">
        <v>79</v>
      </c>
      <c r="F23" s="25">
        <v>4</v>
      </c>
      <c r="G23" s="26">
        <f t="shared" si="0"/>
        <v>148.995451221263</v>
      </c>
      <c r="H23" s="26">
        <f t="shared" si="1"/>
        <v>595.981804885054</v>
      </c>
      <c r="I23" s="25"/>
      <c r="N23" s="16">
        <f t="shared" si="2"/>
        <v>141.687799876359</v>
      </c>
      <c r="O23" s="16">
        <f t="shared" si="3"/>
        <v>566.751199505435</v>
      </c>
      <c r="Q23" s="16">
        <v>148.995451221263</v>
      </c>
      <c r="R23" s="16">
        <v>595.981804885054</v>
      </c>
    </row>
    <row r="24" s="1" customFormat="1" ht="15.75" customHeight="1" spans="1:18">
      <c r="A24" s="22" t="s">
        <v>80</v>
      </c>
      <c r="B24" s="23" t="s">
        <v>81</v>
      </c>
      <c r="C24" s="23" t="s">
        <v>82</v>
      </c>
      <c r="D24" s="24" t="s">
        <v>83</v>
      </c>
      <c r="E24" s="22" t="s">
        <v>76</v>
      </c>
      <c r="F24" s="25">
        <v>2</v>
      </c>
      <c r="G24" s="26">
        <f t="shared" si="0"/>
        <v>60.3285130551248</v>
      </c>
      <c r="H24" s="26">
        <f t="shared" si="1"/>
        <v>120.65702611025</v>
      </c>
      <c r="I24" s="25"/>
      <c r="N24" s="16">
        <f t="shared" si="2"/>
        <v>57.3696325258884</v>
      </c>
      <c r="O24" s="16">
        <f t="shared" si="3"/>
        <v>114.739265051777</v>
      </c>
      <c r="Q24" s="16">
        <v>60.3285130551248</v>
      </c>
      <c r="R24" s="16">
        <v>120.65702611025</v>
      </c>
    </row>
    <row r="25" s="1" customFormat="1" ht="38.25" customHeight="1" spans="1:18">
      <c r="A25" s="2" t="s">
        <v>18</v>
      </c>
      <c r="B25" s="2"/>
      <c r="C25" s="2"/>
      <c r="D25" s="2"/>
      <c r="E25" s="2"/>
      <c r="F25" s="2"/>
      <c r="G25" s="2"/>
      <c r="H25" s="2"/>
      <c r="I25" s="2"/>
      <c r="Q25" s="16"/>
      <c r="R25" s="16"/>
    </row>
    <row r="26" s="1" customFormat="1" ht="31" customHeight="1" spans="1:18">
      <c r="A26" s="3" t="s">
        <v>19</v>
      </c>
      <c r="B26" s="3"/>
      <c r="C26" s="3"/>
      <c r="D26" s="3"/>
      <c r="E26" s="3"/>
      <c r="F26" s="3"/>
      <c r="G26" s="3"/>
      <c r="H26" s="3"/>
      <c r="I26" s="4"/>
      <c r="Q26" s="16"/>
      <c r="R26" s="16"/>
    </row>
    <row r="27" s="1" customFormat="1" ht="17.25" customHeight="1" spans="1:18">
      <c r="A27" s="5" t="s">
        <v>2</v>
      </c>
      <c r="B27" s="5" t="s">
        <v>20</v>
      </c>
      <c r="C27" s="5" t="s">
        <v>21</v>
      </c>
      <c r="D27" s="5" t="s">
        <v>22</v>
      </c>
      <c r="E27" s="5" t="s">
        <v>23</v>
      </c>
      <c r="F27" s="18" t="s">
        <v>24</v>
      </c>
      <c r="G27" s="18" t="s">
        <v>25</v>
      </c>
      <c r="H27" s="18" t="s">
        <v>26</v>
      </c>
      <c r="I27" s="5" t="s">
        <v>27</v>
      </c>
      <c r="Q27" s="16"/>
      <c r="R27" s="16"/>
    </row>
    <row r="28" s="1" customFormat="1" ht="17.25" customHeight="1" spans="1:18">
      <c r="A28" s="5"/>
      <c r="B28" s="5"/>
      <c r="C28" s="5"/>
      <c r="D28" s="5"/>
      <c r="E28" s="5"/>
      <c r="F28" s="19"/>
      <c r="G28" s="19"/>
      <c r="H28" s="19"/>
      <c r="I28" s="5"/>
      <c r="Q28" s="16"/>
      <c r="R28" s="16"/>
    </row>
    <row r="29" s="1" customFormat="1" ht="35.25" customHeight="1" spans="1:18">
      <c r="A29" s="22" t="s">
        <v>34</v>
      </c>
      <c r="B29" s="23" t="s">
        <v>84</v>
      </c>
      <c r="C29" s="23" t="s">
        <v>85</v>
      </c>
      <c r="D29" s="22" t="s">
        <v>5</v>
      </c>
      <c r="E29" s="22" t="s">
        <v>79</v>
      </c>
      <c r="F29" s="25">
        <v>2</v>
      </c>
      <c r="G29" s="26">
        <f>Q29</f>
        <v>60.3285130551248</v>
      </c>
      <c r="H29" s="26">
        <f>R29</f>
        <v>120.65702611025</v>
      </c>
      <c r="I29" s="25"/>
      <c r="N29" s="16">
        <f>G29*$P$2</f>
        <v>57.3696325258884</v>
      </c>
      <c r="O29" s="16">
        <f>H29*$P$2</f>
        <v>114.739265051777</v>
      </c>
      <c r="Q29" s="16">
        <v>60.3285130551248</v>
      </c>
      <c r="R29" s="16">
        <v>120.65702611025</v>
      </c>
    </row>
    <row r="30" s="1" customFormat="1" ht="15.75" customHeight="1" spans="1:18">
      <c r="A30" s="22" t="s">
        <v>86</v>
      </c>
      <c r="B30" s="23" t="s">
        <v>87</v>
      </c>
      <c r="C30" s="23" t="s">
        <v>88</v>
      </c>
      <c r="D30" s="24" t="s">
        <v>5</v>
      </c>
      <c r="E30" s="22" t="s">
        <v>89</v>
      </c>
      <c r="F30" s="25">
        <v>1</v>
      </c>
      <c r="G30" s="26">
        <f t="shared" ref="G30:G36" si="4">Q30</f>
        <v>570.57231767142</v>
      </c>
      <c r="H30" s="26">
        <f t="shared" ref="H30:H36" si="5">R30</f>
        <v>570.57231767142</v>
      </c>
      <c r="I30" s="25"/>
      <c r="N30" s="16">
        <f t="shared" ref="N30:N36" si="6">G30*$P$2</f>
        <v>542.587949488226</v>
      </c>
      <c r="O30" s="16">
        <f t="shared" ref="O30:O37" si="7">H30*$P$2</f>
        <v>542.587949488226</v>
      </c>
      <c r="Q30" s="16">
        <v>570.57231767142</v>
      </c>
      <c r="R30" s="16">
        <v>570.57231767142</v>
      </c>
    </row>
    <row r="31" s="1" customFormat="1" ht="15.75" customHeight="1" spans="1:18">
      <c r="A31" s="22" t="s">
        <v>34</v>
      </c>
      <c r="B31" s="23" t="s">
        <v>90</v>
      </c>
      <c r="C31" s="23" t="s">
        <v>88</v>
      </c>
      <c r="D31" s="22" t="s">
        <v>5</v>
      </c>
      <c r="E31" s="22" t="s">
        <v>89</v>
      </c>
      <c r="F31" s="25">
        <v>1</v>
      </c>
      <c r="G31" s="26">
        <f t="shared" si="4"/>
        <v>570.57231767142</v>
      </c>
      <c r="H31" s="26">
        <f t="shared" si="5"/>
        <v>570.57231767142</v>
      </c>
      <c r="I31" s="25"/>
      <c r="N31" s="16">
        <f t="shared" si="6"/>
        <v>542.587949488226</v>
      </c>
      <c r="O31" s="16">
        <f t="shared" si="7"/>
        <v>542.587949488226</v>
      </c>
      <c r="Q31" s="16">
        <v>570.57231767142</v>
      </c>
      <c r="R31" s="16">
        <v>570.57231767142</v>
      </c>
    </row>
    <row r="32" s="1" customFormat="1" ht="15.75" customHeight="1" spans="1:18">
      <c r="A32" s="22" t="s">
        <v>91</v>
      </c>
      <c r="B32" s="23" t="s">
        <v>92</v>
      </c>
      <c r="C32" s="23" t="s">
        <v>93</v>
      </c>
      <c r="D32" s="24" t="s">
        <v>5</v>
      </c>
      <c r="E32" s="22" t="s">
        <v>46</v>
      </c>
      <c r="F32" s="25">
        <v>2.99</v>
      </c>
      <c r="G32" s="26">
        <f t="shared" si="4"/>
        <v>22.9179880931354</v>
      </c>
      <c r="H32" s="26">
        <f t="shared" si="5"/>
        <v>68.5257353523375</v>
      </c>
      <c r="I32" s="25"/>
      <c r="N32" s="16">
        <f t="shared" si="6"/>
        <v>21.7939493044437</v>
      </c>
      <c r="O32" s="16">
        <f t="shared" si="7"/>
        <v>65.1648127335359</v>
      </c>
      <c r="Q32" s="16">
        <v>22.9179880931354</v>
      </c>
      <c r="R32" s="16">
        <v>68.5257353523375</v>
      </c>
    </row>
    <row r="33" s="1" customFormat="1" ht="15.75" customHeight="1" spans="1:18">
      <c r="A33" s="22" t="s">
        <v>34</v>
      </c>
      <c r="B33" s="23" t="s">
        <v>94</v>
      </c>
      <c r="C33" s="23" t="s">
        <v>95</v>
      </c>
      <c r="D33" s="22" t="s">
        <v>5</v>
      </c>
      <c r="E33" s="22" t="s">
        <v>46</v>
      </c>
      <c r="F33" s="25">
        <v>2.99</v>
      </c>
      <c r="G33" s="26">
        <f t="shared" si="4"/>
        <v>22.9179880931354</v>
      </c>
      <c r="H33" s="26">
        <f t="shared" si="5"/>
        <v>68.5257353523375</v>
      </c>
      <c r="I33" s="25"/>
      <c r="N33" s="16">
        <f t="shared" si="6"/>
        <v>21.7939493044437</v>
      </c>
      <c r="O33" s="16">
        <f t="shared" si="7"/>
        <v>65.1648127335359</v>
      </c>
      <c r="Q33" s="16">
        <v>22.9179880931354</v>
      </c>
      <c r="R33" s="16">
        <v>68.5257353523375</v>
      </c>
    </row>
    <row r="34" s="1" customFormat="1" ht="23.75" customHeight="1" spans="1:18">
      <c r="A34" s="22" t="s">
        <v>96</v>
      </c>
      <c r="B34" s="23" t="s">
        <v>97</v>
      </c>
      <c r="C34" s="23" t="s">
        <v>98</v>
      </c>
      <c r="D34" s="24" t="s">
        <v>99</v>
      </c>
      <c r="E34" s="22" t="s">
        <v>40</v>
      </c>
      <c r="F34" s="25">
        <v>83.7</v>
      </c>
      <c r="G34" s="26">
        <f t="shared" si="4"/>
        <v>50.6858408864778</v>
      </c>
      <c r="H34" s="26">
        <f t="shared" si="5"/>
        <v>4242.40488219819</v>
      </c>
      <c r="I34" s="25"/>
      <c r="N34" s="16">
        <f t="shared" si="6"/>
        <v>48.1998961795374</v>
      </c>
      <c r="O34" s="16">
        <f t="shared" si="7"/>
        <v>4034.33131022728</v>
      </c>
      <c r="Q34" s="16">
        <v>50.6858408864778</v>
      </c>
      <c r="R34" s="16">
        <v>4242.40488219819</v>
      </c>
    </row>
    <row r="35" s="1" customFormat="1" ht="15.75" customHeight="1" spans="1:18">
      <c r="A35" s="22" t="s">
        <v>34</v>
      </c>
      <c r="B35" s="23" t="s">
        <v>100</v>
      </c>
      <c r="C35" s="23" t="s">
        <v>101</v>
      </c>
      <c r="D35" s="22" t="s">
        <v>5</v>
      </c>
      <c r="E35" s="22" t="s">
        <v>40</v>
      </c>
      <c r="F35" s="25">
        <v>83.7</v>
      </c>
      <c r="G35" s="26">
        <f t="shared" si="4"/>
        <v>12.238776214052</v>
      </c>
      <c r="H35" s="26">
        <f t="shared" si="5"/>
        <v>1024.38652007001</v>
      </c>
      <c r="I35" s="25"/>
      <c r="N35" s="16">
        <f t="shared" si="6"/>
        <v>11.6385115165224</v>
      </c>
      <c r="O35" s="16">
        <f t="shared" si="7"/>
        <v>974.144318246178</v>
      </c>
      <c r="Q35" s="16">
        <v>12.238776214052</v>
      </c>
      <c r="R35" s="16">
        <v>1024.38652007001</v>
      </c>
    </row>
    <row r="36" s="1" customFormat="1" ht="35.25" customHeight="1" spans="1:18">
      <c r="A36" s="22" t="s">
        <v>102</v>
      </c>
      <c r="B36" s="23" t="s">
        <v>103</v>
      </c>
      <c r="C36" s="23" t="s">
        <v>104</v>
      </c>
      <c r="D36" s="22" t="s">
        <v>5</v>
      </c>
      <c r="E36" s="22" t="s">
        <v>40</v>
      </c>
      <c r="F36" s="25">
        <v>83.7</v>
      </c>
      <c r="G36" s="26">
        <f t="shared" si="4"/>
        <v>38.4470646724258</v>
      </c>
      <c r="H36" s="26">
        <f t="shared" si="5"/>
        <v>3218.01836212818</v>
      </c>
      <c r="I36" s="25"/>
      <c r="N36" s="16">
        <f t="shared" si="6"/>
        <v>36.561384663015</v>
      </c>
      <c r="O36" s="16">
        <f t="shared" si="7"/>
        <v>3060.1869919811</v>
      </c>
      <c r="Q36" s="16">
        <v>38.4470646724258</v>
      </c>
      <c r="R36" s="16">
        <v>3218.01836212818</v>
      </c>
    </row>
    <row r="37" s="1" customFormat="1" ht="15.75" customHeight="1" spans="1:18">
      <c r="A37" s="22"/>
      <c r="B37" s="22"/>
      <c r="C37" s="22" t="s">
        <v>105</v>
      </c>
      <c r="D37" s="22"/>
      <c r="E37" s="22"/>
      <c r="F37" s="22"/>
      <c r="G37" s="25"/>
      <c r="H37" s="26">
        <f>R37</f>
        <v>36699.867630791</v>
      </c>
      <c r="I37" s="25"/>
      <c r="O37" s="16">
        <f t="shared" si="7"/>
        <v>34899.8808872246</v>
      </c>
      <c r="Q37" s="16"/>
      <c r="R37" s="16">
        <v>36699.867630791</v>
      </c>
    </row>
    <row r="38" s="1" customFormat="1" ht="15.75" customHeight="1" spans="1:18">
      <c r="A38" s="22" t="s">
        <v>106</v>
      </c>
      <c r="B38" s="22" t="s">
        <v>107</v>
      </c>
      <c r="C38" s="10"/>
      <c r="D38" s="10"/>
      <c r="E38" s="10"/>
      <c r="F38" s="10"/>
      <c r="G38" s="10"/>
      <c r="H38" s="26"/>
      <c r="I38" s="10"/>
      <c r="Q38" s="16"/>
      <c r="R38" s="16"/>
    </row>
    <row r="39" s="1" customFormat="1" ht="46.75" customHeight="1" spans="1:18">
      <c r="A39" s="22" t="s">
        <v>6</v>
      </c>
      <c r="B39" s="23" t="s">
        <v>108</v>
      </c>
      <c r="C39" s="23" t="s">
        <v>109</v>
      </c>
      <c r="D39" s="24" t="s">
        <v>110</v>
      </c>
      <c r="E39" s="22" t="s">
        <v>40</v>
      </c>
      <c r="F39" s="25">
        <v>8.37</v>
      </c>
      <c r="G39" s="26">
        <f>Q39</f>
        <v>789.586501809594</v>
      </c>
      <c r="H39" s="26">
        <f>R39</f>
        <v>6608.83455066315</v>
      </c>
      <c r="I39" s="25"/>
      <c r="N39" s="16">
        <f>G39*$P$2</f>
        <v>750.860333899281</v>
      </c>
      <c r="O39" s="16">
        <f>H39*$P$2</f>
        <v>6284.69674446471</v>
      </c>
      <c r="Q39" s="16">
        <v>789.586501809594</v>
      </c>
      <c r="R39" s="16">
        <v>6608.83455066315</v>
      </c>
    </row>
    <row r="40" s="1" customFormat="1" ht="15.75" customHeight="1" spans="1:18">
      <c r="A40" s="22" t="s">
        <v>34</v>
      </c>
      <c r="B40" s="23" t="s">
        <v>111</v>
      </c>
      <c r="C40" s="23" t="s">
        <v>112</v>
      </c>
      <c r="D40" s="22"/>
      <c r="E40" s="22" t="s">
        <v>40</v>
      </c>
      <c r="F40" s="25">
        <v>8.37</v>
      </c>
      <c r="G40" s="26">
        <f>Q40</f>
        <v>789.586501809594</v>
      </c>
      <c r="H40" s="26">
        <f>R40</f>
        <v>6608.83455066315</v>
      </c>
      <c r="I40" s="25"/>
      <c r="N40" s="16">
        <f>G40*$P$2</f>
        <v>750.860333899281</v>
      </c>
      <c r="O40" s="16">
        <f>H40*$P$2</f>
        <v>6284.69674446471</v>
      </c>
      <c r="Q40" s="16">
        <v>789.586501809594</v>
      </c>
      <c r="R40" s="16">
        <v>6608.83455066315</v>
      </c>
    </row>
    <row r="41" s="1" customFormat="1" ht="23.75" customHeight="1" spans="1:18">
      <c r="A41" s="22" t="s">
        <v>8</v>
      </c>
      <c r="B41" s="23" t="s">
        <v>113</v>
      </c>
      <c r="C41" s="23" t="s">
        <v>114</v>
      </c>
      <c r="D41" s="24" t="s">
        <v>115</v>
      </c>
      <c r="E41" s="22" t="s">
        <v>46</v>
      </c>
      <c r="F41" s="25">
        <v>139.56</v>
      </c>
      <c r="G41" s="26">
        <f>Q41</f>
        <v>32.5701698004102</v>
      </c>
      <c r="H41" s="26">
        <f>R41</f>
        <v>4545.49289734525</v>
      </c>
      <c r="I41" s="25"/>
      <c r="N41" s="16">
        <f>G41*$P$2</f>
        <v>30.9727287832862</v>
      </c>
      <c r="O41" s="16">
        <f>H41*$P$2</f>
        <v>4322.55402899543</v>
      </c>
      <c r="Q41" s="16">
        <v>32.5701698004102</v>
      </c>
      <c r="R41" s="16">
        <v>4545.49289734525</v>
      </c>
    </row>
    <row r="42" s="1" customFormat="1" ht="35.25" customHeight="1" spans="1:18">
      <c r="A42" s="22" t="s">
        <v>34</v>
      </c>
      <c r="B42" s="23" t="s">
        <v>116</v>
      </c>
      <c r="C42" s="23" t="s">
        <v>117</v>
      </c>
      <c r="D42" s="22"/>
      <c r="E42" s="22" t="s">
        <v>46</v>
      </c>
      <c r="F42" s="25">
        <v>139.56</v>
      </c>
      <c r="G42" s="26">
        <f>Q42</f>
        <v>32.5701698004102</v>
      </c>
      <c r="H42" s="26">
        <f>R42</f>
        <v>4545.49289734525</v>
      </c>
      <c r="I42" s="25"/>
      <c r="N42" s="16">
        <f>G42*$P$2</f>
        <v>30.9727287832862</v>
      </c>
      <c r="O42" s="16">
        <f>H42*$P$2</f>
        <v>4322.55402899543</v>
      </c>
      <c r="Q42" s="16">
        <v>32.5701698004102</v>
      </c>
      <c r="R42" s="16">
        <v>4545.49289734525</v>
      </c>
    </row>
    <row r="43" s="1" customFormat="1" ht="46.75" customHeight="1" spans="1:18">
      <c r="A43" s="22" t="s">
        <v>10</v>
      </c>
      <c r="B43" s="23" t="s">
        <v>118</v>
      </c>
      <c r="C43" s="23" t="s">
        <v>119</v>
      </c>
      <c r="D43" s="24" t="s">
        <v>120</v>
      </c>
      <c r="E43" s="22" t="s">
        <v>46</v>
      </c>
      <c r="F43" s="25">
        <v>38.58</v>
      </c>
      <c r="G43" s="26">
        <f>Q43</f>
        <v>214.991649298591</v>
      </c>
      <c r="H43" s="26">
        <f>R43</f>
        <v>8294.38125337355</v>
      </c>
      <c r="I43" s="25"/>
      <c r="N43" s="16">
        <f>G43*$P$2</f>
        <v>204.447139367164</v>
      </c>
      <c r="O43" s="16">
        <f>H43*$P$2</f>
        <v>7887.57389231287</v>
      </c>
      <c r="Q43" s="16">
        <v>214.991649298591</v>
      </c>
      <c r="R43" s="16">
        <v>8294.38125337355</v>
      </c>
    </row>
    <row r="44" s="1" customFormat="1" ht="38.25" customHeight="1" spans="1:18">
      <c r="A44" s="2" t="s">
        <v>18</v>
      </c>
      <c r="B44" s="2"/>
      <c r="C44" s="2"/>
      <c r="D44" s="2"/>
      <c r="E44" s="2"/>
      <c r="F44" s="2"/>
      <c r="G44" s="2"/>
      <c r="H44" s="2"/>
      <c r="I44" s="2"/>
      <c r="Q44" s="16"/>
      <c r="R44" s="16"/>
    </row>
    <row r="45" s="1" customFormat="1" ht="31" customHeight="1" spans="1:18">
      <c r="A45" s="3" t="s">
        <v>19</v>
      </c>
      <c r="B45" s="3"/>
      <c r="C45" s="3"/>
      <c r="D45" s="3"/>
      <c r="E45" s="3"/>
      <c r="F45" s="3"/>
      <c r="G45" s="3"/>
      <c r="H45" s="3"/>
      <c r="I45" s="4"/>
      <c r="Q45" s="16"/>
      <c r="R45" s="16"/>
    </row>
    <row r="46" s="1" customFormat="1" ht="17.25" customHeight="1" spans="1:18">
      <c r="A46" s="5" t="s">
        <v>2</v>
      </c>
      <c r="B46" s="5" t="s">
        <v>20</v>
      </c>
      <c r="C46" s="5" t="s">
        <v>21</v>
      </c>
      <c r="D46" s="5" t="s">
        <v>22</v>
      </c>
      <c r="E46" s="5" t="s">
        <v>23</v>
      </c>
      <c r="F46" s="18" t="s">
        <v>24</v>
      </c>
      <c r="G46" s="18" t="s">
        <v>25</v>
      </c>
      <c r="H46" s="18" t="s">
        <v>26</v>
      </c>
      <c r="I46" s="5" t="s">
        <v>27</v>
      </c>
      <c r="Q46" s="16"/>
      <c r="R46" s="16"/>
    </row>
    <row r="47" s="1" customFormat="1" ht="17.25" customHeight="1" spans="1:18">
      <c r="A47" s="5"/>
      <c r="B47" s="5"/>
      <c r="C47" s="5"/>
      <c r="D47" s="5"/>
      <c r="E47" s="5"/>
      <c r="F47" s="19"/>
      <c r="G47" s="19"/>
      <c r="H47" s="19"/>
      <c r="I47" s="5"/>
      <c r="Q47" s="16"/>
      <c r="R47" s="16"/>
    </row>
    <row r="48" s="1" customFormat="1" ht="46.75" customHeight="1" spans="1:18">
      <c r="A48" s="22" t="s">
        <v>34</v>
      </c>
      <c r="B48" s="23" t="s">
        <v>121</v>
      </c>
      <c r="C48" s="23" t="s">
        <v>122</v>
      </c>
      <c r="D48" s="22"/>
      <c r="E48" s="22" t="s">
        <v>46</v>
      </c>
      <c r="F48" s="25">
        <v>38.58</v>
      </c>
      <c r="G48" s="26">
        <f>Q48</f>
        <v>214.991649298591</v>
      </c>
      <c r="H48" s="26">
        <f>R48</f>
        <v>8294.38125337355</v>
      </c>
      <c r="I48" s="25"/>
      <c r="N48" s="16">
        <f>G48*$P$2</f>
        <v>204.447139367164</v>
      </c>
      <c r="O48" s="16">
        <f>H48*$P$2</f>
        <v>7887.57389231287</v>
      </c>
      <c r="Q48" s="16">
        <v>214.991649298591</v>
      </c>
      <c r="R48" s="16">
        <v>8294.38125337355</v>
      </c>
    </row>
    <row r="49" s="1" customFormat="1" ht="35.25" customHeight="1" spans="1:18">
      <c r="A49" s="22" t="s">
        <v>12</v>
      </c>
      <c r="B49" s="23" t="s">
        <v>123</v>
      </c>
      <c r="C49" s="23" t="s">
        <v>124</v>
      </c>
      <c r="D49" s="24" t="s">
        <v>125</v>
      </c>
      <c r="E49" s="22" t="s">
        <v>46</v>
      </c>
      <c r="F49" s="25">
        <v>22.97</v>
      </c>
      <c r="G49" s="26">
        <f t="shared" ref="G49:G59" si="8">Q49</f>
        <v>603.570416710084</v>
      </c>
      <c r="H49" s="26">
        <f t="shared" ref="H49:H59" si="9">R49</f>
        <v>13864.0134227845</v>
      </c>
      <c r="I49" s="25"/>
      <c r="N49" s="16">
        <f t="shared" ref="N49:N59" si="10">G49*$P$2</f>
        <v>573.967619233628</v>
      </c>
      <c r="O49" s="16">
        <f t="shared" ref="O49:O59" si="11">H49*$P$2</f>
        <v>13184.0371181097</v>
      </c>
      <c r="Q49" s="16">
        <v>603.570416710084</v>
      </c>
      <c r="R49" s="16">
        <v>13864.0134227845</v>
      </c>
    </row>
    <row r="50" s="1" customFormat="1" ht="35.25" customHeight="1" spans="1:18">
      <c r="A50" s="22" t="s">
        <v>34</v>
      </c>
      <c r="B50" s="23" t="s">
        <v>126</v>
      </c>
      <c r="C50" s="23" t="s">
        <v>127</v>
      </c>
      <c r="D50" s="22"/>
      <c r="E50" s="22" t="s">
        <v>46</v>
      </c>
      <c r="F50" s="25">
        <v>22.97</v>
      </c>
      <c r="G50" s="26">
        <f t="shared" si="8"/>
        <v>280.559918137665</v>
      </c>
      <c r="H50" s="26">
        <f t="shared" si="9"/>
        <v>6444.46217548064</v>
      </c>
      <c r="I50" s="25"/>
      <c r="N50" s="16">
        <f t="shared" si="10"/>
        <v>266.799537895852</v>
      </c>
      <c r="O50" s="16">
        <f t="shared" si="11"/>
        <v>6128.38619934965</v>
      </c>
      <c r="Q50" s="16">
        <v>280.559918137665</v>
      </c>
      <c r="R50" s="16">
        <v>6444.46217548064</v>
      </c>
    </row>
    <row r="51" s="1" customFormat="1" ht="23.75" customHeight="1" spans="1:18">
      <c r="A51" s="22" t="s">
        <v>102</v>
      </c>
      <c r="B51" s="23" t="s">
        <v>128</v>
      </c>
      <c r="C51" s="23" t="s">
        <v>129</v>
      </c>
      <c r="D51" s="22"/>
      <c r="E51" s="22" t="s">
        <v>130</v>
      </c>
      <c r="F51" s="25">
        <v>0.8</v>
      </c>
      <c r="G51" s="26">
        <f t="shared" si="8"/>
        <v>9274.31068035833</v>
      </c>
      <c r="H51" s="26">
        <f t="shared" si="9"/>
        <v>7419.44664237893</v>
      </c>
      <c r="I51" s="25"/>
      <c r="N51" s="16">
        <f t="shared" si="10"/>
        <v>8819.44156616142</v>
      </c>
      <c r="O51" s="16">
        <f t="shared" si="11"/>
        <v>7055.55144430264</v>
      </c>
      <c r="Q51" s="16">
        <v>9274.31068035833</v>
      </c>
      <c r="R51" s="16">
        <v>7419.44664237893</v>
      </c>
    </row>
    <row r="52" s="1" customFormat="1" ht="23.75" customHeight="1" spans="1:18">
      <c r="A52" s="22" t="s">
        <v>54</v>
      </c>
      <c r="B52" s="23" t="s">
        <v>131</v>
      </c>
      <c r="C52" s="23" t="s">
        <v>132</v>
      </c>
      <c r="D52" s="24" t="s">
        <v>133</v>
      </c>
      <c r="E52" s="22" t="s">
        <v>46</v>
      </c>
      <c r="F52" s="25">
        <v>504.38</v>
      </c>
      <c r="G52" s="26">
        <f t="shared" si="8"/>
        <v>271.535365979829</v>
      </c>
      <c r="H52" s="26">
        <f t="shared" si="9"/>
        <v>136957.012457485</v>
      </c>
      <c r="I52" s="25"/>
      <c r="N52" s="16">
        <f t="shared" si="10"/>
        <v>258.217605161447</v>
      </c>
      <c r="O52" s="16">
        <f t="shared" si="11"/>
        <v>130239.800032034</v>
      </c>
      <c r="Q52" s="16">
        <v>271.535365979829</v>
      </c>
      <c r="R52" s="16">
        <v>136957.012457485</v>
      </c>
    </row>
    <row r="53" s="1" customFormat="1" ht="15.75" customHeight="1" spans="1:18">
      <c r="A53" s="22" t="s">
        <v>34</v>
      </c>
      <c r="B53" s="23" t="s">
        <v>134</v>
      </c>
      <c r="C53" s="23" t="s">
        <v>135</v>
      </c>
      <c r="D53" s="22"/>
      <c r="E53" s="22" t="s">
        <v>46</v>
      </c>
      <c r="F53" s="25">
        <v>504.38</v>
      </c>
      <c r="G53" s="26">
        <f t="shared" si="8"/>
        <v>271.535365979829</v>
      </c>
      <c r="H53" s="26">
        <f t="shared" si="9"/>
        <v>136957.012457485</v>
      </c>
      <c r="I53" s="25"/>
      <c r="N53" s="16">
        <f t="shared" si="10"/>
        <v>258.217605161447</v>
      </c>
      <c r="O53" s="16">
        <f t="shared" si="11"/>
        <v>130239.800032034</v>
      </c>
      <c r="Q53" s="16">
        <v>271.535365979829</v>
      </c>
      <c r="R53" s="16">
        <v>136957.012457485</v>
      </c>
    </row>
    <row r="54" s="1" customFormat="1" ht="23.75" customHeight="1" spans="1:18">
      <c r="A54" s="22" t="s">
        <v>60</v>
      </c>
      <c r="B54" s="23" t="s">
        <v>136</v>
      </c>
      <c r="C54" s="23" t="s">
        <v>137</v>
      </c>
      <c r="D54" s="24" t="s">
        <v>138</v>
      </c>
      <c r="E54" s="22" t="s">
        <v>46</v>
      </c>
      <c r="F54" s="25">
        <v>504.38</v>
      </c>
      <c r="G54" s="26">
        <f t="shared" si="8"/>
        <v>38.0761926659394</v>
      </c>
      <c r="H54" s="26">
        <f t="shared" si="9"/>
        <v>19204.8746214251</v>
      </c>
      <c r="I54" s="25"/>
      <c r="N54" s="16">
        <f t="shared" si="10"/>
        <v>36.2087024958476</v>
      </c>
      <c r="O54" s="16">
        <f t="shared" si="11"/>
        <v>18262.9497055592</v>
      </c>
      <c r="Q54" s="16">
        <v>38.0761926659394</v>
      </c>
      <c r="R54" s="16">
        <v>19204.8746214251</v>
      </c>
    </row>
    <row r="55" s="1" customFormat="1" ht="35.25" customHeight="1" spans="1:18">
      <c r="A55" s="22" t="s">
        <v>34</v>
      </c>
      <c r="B55" s="23" t="s">
        <v>139</v>
      </c>
      <c r="C55" s="23" t="s">
        <v>140</v>
      </c>
      <c r="D55" s="22"/>
      <c r="E55" s="22" t="s">
        <v>46</v>
      </c>
      <c r="F55" s="25">
        <v>504.38</v>
      </c>
      <c r="G55" s="26">
        <f t="shared" si="8"/>
        <v>38.0761926659394</v>
      </c>
      <c r="H55" s="26">
        <f t="shared" si="9"/>
        <v>19204.8746214251</v>
      </c>
      <c r="I55" s="25"/>
      <c r="N55" s="16">
        <f t="shared" si="10"/>
        <v>36.2087024958476</v>
      </c>
      <c r="O55" s="16">
        <f t="shared" si="11"/>
        <v>18262.9497055592</v>
      </c>
      <c r="Q55" s="16">
        <v>38.0761926659394</v>
      </c>
      <c r="R55" s="16">
        <v>19204.8746214251</v>
      </c>
    </row>
    <row r="56" s="1" customFormat="1" ht="23.75" customHeight="1" spans="1:18">
      <c r="A56" s="22" t="s">
        <v>66</v>
      </c>
      <c r="B56" s="23" t="s">
        <v>141</v>
      </c>
      <c r="C56" s="23" t="s">
        <v>142</v>
      </c>
      <c r="D56" s="24" t="s">
        <v>143</v>
      </c>
      <c r="E56" s="22" t="s">
        <v>46</v>
      </c>
      <c r="F56" s="25">
        <v>1.93</v>
      </c>
      <c r="G56" s="26">
        <f t="shared" si="8"/>
        <v>709.306976713225</v>
      </c>
      <c r="H56" s="26">
        <f t="shared" si="9"/>
        <v>1368.96465225041</v>
      </c>
      <c r="I56" s="25"/>
      <c r="N56" s="16">
        <f t="shared" si="10"/>
        <v>674.518209406288</v>
      </c>
      <c r="O56" s="16">
        <f t="shared" si="11"/>
        <v>1301.82222407461</v>
      </c>
      <c r="Q56" s="16">
        <v>709.306976713225</v>
      </c>
      <c r="R56" s="16">
        <v>1368.96465225041</v>
      </c>
    </row>
    <row r="57" s="1" customFormat="1" ht="15.75" customHeight="1" spans="1:18">
      <c r="A57" s="22" t="s">
        <v>34</v>
      </c>
      <c r="B57" s="23" t="s">
        <v>144</v>
      </c>
      <c r="C57" s="23" t="s">
        <v>145</v>
      </c>
      <c r="D57" s="22"/>
      <c r="E57" s="22" t="s">
        <v>46</v>
      </c>
      <c r="F57" s="25">
        <v>1.93</v>
      </c>
      <c r="G57" s="26">
        <f t="shared" si="8"/>
        <v>709.306976713225</v>
      </c>
      <c r="H57" s="26">
        <f t="shared" si="9"/>
        <v>1368.96465225041</v>
      </c>
      <c r="I57" s="25"/>
      <c r="N57" s="16">
        <f t="shared" si="10"/>
        <v>674.518209406288</v>
      </c>
      <c r="O57" s="16">
        <f t="shared" si="11"/>
        <v>1301.82222407461</v>
      </c>
      <c r="Q57" s="16">
        <v>709.306976713225</v>
      </c>
      <c r="R57" s="16">
        <v>1368.96465225041</v>
      </c>
    </row>
    <row r="58" s="1" customFormat="1" ht="57.5" customHeight="1" spans="1:18">
      <c r="A58" s="22" t="s">
        <v>72</v>
      </c>
      <c r="B58" s="23" t="s">
        <v>146</v>
      </c>
      <c r="C58" s="23" t="s">
        <v>147</v>
      </c>
      <c r="D58" s="24" t="s">
        <v>148</v>
      </c>
      <c r="E58" s="22" t="s">
        <v>46</v>
      </c>
      <c r="F58" s="25">
        <v>70.51</v>
      </c>
      <c r="G58" s="26">
        <f t="shared" si="8"/>
        <v>185.863932481465</v>
      </c>
      <c r="H58" s="26">
        <f t="shared" si="9"/>
        <v>13105.266354745</v>
      </c>
      <c r="I58" s="25"/>
      <c r="N58" s="16">
        <f t="shared" si="10"/>
        <v>176.74802454579</v>
      </c>
      <c r="O58" s="16">
        <f t="shared" si="11"/>
        <v>12462.5036628802</v>
      </c>
      <c r="Q58" s="16">
        <v>185.863932481465</v>
      </c>
      <c r="R58" s="16">
        <v>13105.266354745</v>
      </c>
    </row>
    <row r="59" s="1" customFormat="1" ht="46.75" customHeight="1" spans="1:18">
      <c r="A59" s="22" t="s">
        <v>34</v>
      </c>
      <c r="B59" s="23" t="s">
        <v>149</v>
      </c>
      <c r="C59" s="23" t="s">
        <v>150</v>
      </c>
      <c r="D59" s="22"/>
      <c r="E59" s="22" t="s">
        <v>46</v>
      </c>
      <c r="F59" s="25">
        <v>70.51</v>
      </c>
      <c r="G59" s="26">
        <f t="shared" si="8"/>
        <v>66.0722743863504</v>
      </c>
      <c r="H59" s="26">
        <f t="shared" si="9"/>
        <v>4658.75150240303</v>
      </c>
      <c r="I59" s="25"/>
      <c r="N59" s="16">
        <f t="shared" si="10"/>
        <v>62.8316845507366</v>
      </c>
      <c r="O59" s="16">
        <f t="shared" si="11"/>
        <v>4430.25773696884</v>
      </c>
      <c r="Q59" s="16">
        <v>66.0722743863504</v>
      </c>
      <c r="R59" s="16">
        <v>4658.75150240303</v>
      </c>
    </row>
    <row r="60" s="1" customFormat="1" ht="38.25" customHeight="1" spans="1:18">
      <c r="A60" s="2" t="s">
        <v>18</v>
      </c>
      <c r="B60" s="2"/>
      <c r="C60" s="2"/>
      <c r="D60" s="2"/>
      <c r="E60" s="2"/>
      <c r="F60" s="2"/>
      <c r="G60" s="2"/>
      <c r="H60" s="2"/>
      <c r="I60" s="2"/>
      <c r="Q60" s="16"/>
      <c r="R60" s="16"/>
    </row>
    <row r="61" s="1" customFormat="1" ht="31" customHeight="1" spans="1:18">
      <c r="A61" s="3" t="s">
        <v>19</v>
      </c>
      <c r="B61" s="3"/>
      <c r="C61" s="3"/>
      <c r="D61" s="3"/>
      <c r="E61" s="3"/>
      <c r="F61" s="3"/>
      <c r="G61" s="3"/>
      <c r="H61" s="3"/>
      <c r="I61" s="4"/>
      <c r="Q61" s="16"/>
      <c r="R61" s="16"/>
    </row>
    <row r="62" s="1" customFormat="1" ht="17.25" customHeight="1" spans="1:18">
      <c r="A62" s="5" t="s">
        <v>2</v>
      </c>
      <c r="B62" s="5" t="s">
        <v>20</v>
      </c>
      <c r="C62" s="5" t="s">
        <v>21</v>
      </c>
      <c r="D62" s="5" t="s">
        <v>22</v>
      </c>
      <c r="E62" s="5" t="s">
        <v>23</v>
      </c>
      <c r="F62" s="18" t="s">
        <v>24</v>
      </c>
      <c r="G62" s="18" t="s">
        <v>25</v>
      </c>
      <c r="H62" s="18" t="s">
        <v>26</v>
      </c>
      <c r="I62" s="5" t="s">
        <v>27</v>
      </c>
      <c r="Q62" s="16"/>
      <c r="R62" s="16"/>
    </row>
    <row r="63" s="1" customFormat="1" ht="17.25" customHeight="1" spans="1:18">
      <c r="A63" s="5"/>
      <c r="B63" s="5"/>
      <c r="C63" s="5"/>
      <c r="D63" s="5"/>
      <c r="E63" s="5"/>
      <c r="F63" s="19"/>
      <c r="G63" s="19"/>
      <c r="H63" s="19"/>
      <c r="I63" s="5"/>
      <c r="Q63" s="16"/>
      <c r="R63" s="16"/>
    </row>
    <row r="64" s="1" customFormat="1" ht="15.75" customHeight="1" spans="1:18">
      <c r="A64" s="22" t="s">
        <v>102</v>
      </c>
      <c r="B64" s="23" t="s">
        <v>151</v>
      </c>
      <c r="C64" s="23" t="s">
        <v>152</v>
      </c>
      <c r="D64" s="22"/>
      <c r="E64" s="22" t="s">
        <v>46</v>
      </c>
      <c r="F64" s="25">
        <v>70.51</v>
      </c>
      <c r="G64" s="26">
        <f>Q64</f>
        <v>44.8945318621129</v>
      </c>
      <c r="H64" s="26">
        <f>R64</f>
        <v>3165.51619936378</v>
      </c>
      <c r="I64" s="25"/>
      <c r="N64" s="16">
        <f>G64*$P$2</f>
        <v>42.6926284922319</v>
      </c>
      <c r="O64" s="16">
        <f>H64*$P$2</f>
        <v>3010.25985749569</v>
      </c>
      <c r="Q64" s="16">
        <v>44.8945318621129</v>
      </c>
      <c r="R64" s="16">
        <v>3165.51619936378</v>
      </c>
    </row>
    <row r="65" s="1" customFormat="1" ht="23.75" customHeight="1" spans="1:18">
      <c r="A65" s="22" t="s">
        <v>153</v>
      </c>
      <c r="B65" s="23" t="s">
        <v>154</v>
      </c>
      <c r="C65" s="23" t="s">
        <v>155</v>
      </c>
      <c r="D65" s="22"/>
      <c r="E65" s="22" t="s">
        <v>46</v>
      </c>
      <c r="F65" s="25">
        <v>70.51</v>
      </c>
      <c r="G65" s="26">
        <f t="shared" ref="G65:G75" si="12">Q65</f>
        <v>29.2988885124274</v>
      </c>
      <c r="H65" s="26">
        <f t="shared" ref="H65:H75" si="13">R65</f>
        <v>2065.86168105428</v>
      </c>
      <c r="I65" s="25"/>
      <c r="N65" s="16">
        <f t="shared" ref="N65:N75" si="14">G65*$P$2</f>
        <v>27.8618912062204</v>
      </c>
      <c r="O65" s="16">
        <f t="shared" ref="O65:O75" si="15">H65*$P$2</f>
        <v>1964.53914557953</v>
      </c>
      <c r="Q65" s="16">
        <v>29.2988885124274</v>
      </c>
      <c r="R65" s="16">
        <v>2065.86168105428</v>
      </c>
    </row>
    <row r="66" s="1" customFormat="1" ht="23.75" customHeight="1" spans="1:18">
      <c r="A66" s="22" t="s">
        <v>156</v>
      </c>
      <c r="B66" s="23" t="s">
        <v>157</v>
      </c>
      <c r="C66" s="23" t="s">
        <v>158</v>
      </c>
      <c r="D66" s="22"/>
      <c r="E66" s="22" t="s">
        <v>46</v>
      </c>
      <c r="F66" s="25">
        <v>70.51</v>
      </c>
      <c r="G66" s="26">
        <f t="shared" si="12"/>
        <v>45.5982377205743</v>
      </c>
      <c r="H66" s="26">
        <f t="shared" si="13"/>
        <v>3215.12746238531</v>
      </c>
      <c r="I66" s="25"/>
      <c r="N66" s="16">
        <f t="shared" si="14"/>
        <v>43.3618202966007</v>
      </c>
      <c r="O66" s="16">
        <f t="shared" si="15"/>
        <v>3057.4378797037</v>
      </c>
      <c r="Q66" s="16">
        <v>45.5982377205743</v>
      </c>
      <c r="R66" s="16">
        <v>3215.12746238531</v>
      </c>
    </row>
    <row r="67" s="1" customFormat="1" ht="57.5" customHeight="1" spans="1:18">
      <c r="A67" s="22" t="s">
        <v>80</v>
      </c>
      <c r="B67" s="23" t="s">
        <v>159</v>
      </c>
      <c r="C67" s="23" t="s">
        <v>147</v>
      </c>
      <c r="D67" s="24" t="s">
        <v>160</v>
      </c>
      <c r="E67" s="22" t="s">
        <v>46</v>
      </c>
      <c r="F67" s="25">
        <v>23.13</v>
      </c>
      <c r="G67" s="26">
        <f t="shared" si="12"/>
        <v>207.859495327698</v>
      </c>
      <c r="H67" s="26">
        <f t="shared" si="13"/>
        <v>4807.79450131743</v>
      </c>
      <c r="I67" s="25"/>
      <c r="N67" s="16">
        <f t="shared" si="14"/>
        <v>197.664789998561</v>
      </c>
      <c r="O67" s="16">
        <f t="shared" si="15"/>
        <v>4571.99075250766</v>
      </c>
      <c r="Q67" s="16">
        <v>207.859495327698</v>
      </c>
      <c r="R67" s="16">
        <v>4807.79450131743</v>
      </c>
    </row>
    <row r="68" s="1" customFormat="1" ht="46.75" customHeight="1" spans="1:18">
      <c r="A68" s="22" t="s">
        <v>34</v>
      </c>
      <c r="B68" s="23" t="s">
        <v>149</v>
      </c>
      <c r="C68" s="23" t="s">
        <v>150</v>
      </c>
      <c r="D68" s="22"/>
      <c r="E68" s="22" t="s">
        <v>46</v>
      </c>
      <c r="F68" s="25">
        <v>23.13</v>
      </c>
      <c r="G68" s="26">
        <f t="shared" si="12"/>
        <v>66.0722743863504</v>
      </c>
      <c r="H68" s="26">
        <f t="shared" si="13"/>
        <v>1528.24942426701</v>
      </c>
      <c r="I68" s="25"/>
      <c r="N68" s="16">
        <f t="shared" si="14"/>
        <v>62.8316845507366</v>
      </c>
      <c r="O68" s="16">
        <f t="shared" si="15"/>
        <v>1453.29469330674</v>
      </c>
      <c r="Q68" s="16">
        <v>66.0722743863504</v>
      </c>
      <c r="R68" s="16">
        <v>1528.24942426701</v>
      </c>
    </row>
    <row r="69" s="1" customFormat="1" ht="23.75" customHeight="1" spans="1:18">
      <c r="A69" s="22" t="s">
        <v>102</v>
      </c>
      <c r="B69" s="23" t="s">
        <v>161</v>
      </c>
      <c r="C69" s="23" t="s">
        <v>162</v>
      </c>
      <c r="D69" s="22"/>
      <c r="E69" s="22" t="s">
        <v>46</v>
      </c>
      <c r="F69" s="25">
        <v>23.13</v>
      </c>
      <c r="G69" s="26">
        <f t="shared" si="12"/>
        <v>123.71909754842</v>
      </c>
      <c r="H69" s="26">
        <f t="shared" si="13"/>
        <v>2861.61987343336</v>
      </c>
      <c r="I69" s="25"/>
      <c r="N69" s="16">
        <f t="shared" si="14"/>
        <v>117.65115371403</v>
      </c>
      <c r="O69" s="16">
        <f t="shared" si="15"/>
        <v>2721.26847246577</v>
      </c>
      <c r="Q69" s="16">
        <v>123.71909754842</v>
      </c>
      <c r="R69" s="16">
        <v>2861.61987343336</v>
      </c>
    </row>
    <row r="70" s="1" customFormat="1" ht="15.75" customHeight="1" spans="1:18">
      <c r="A70" s="22" t="s">
        <v>153</v>
      </c>
      <c r="B70" s="23" t="s">
        <v>163</v>
      </c>
      <c r="C70" s="23" t="s">
        <v>164</v>
      </c>
      <c r="D70" s="22"/>
      <c r="E70" s="22" t="s">
        <v>165</v>
      </c>
      <c r="F70" s="25">
        <v>36.35</v>
      </c>
      <c r="G70" s="26">
        <f t="shared" si="12"/>
        <v>11.4970322010791</v>
      </c>
      <c r="H70" s="26">
        <f t="shared" si="13"/>
        <v>417.915694078431</v>
      </c>
      <c r="I70" s="25"/>
      <c r="N70" s="16">
        <f t="shared" si="14"/>
        <v>10.9331471821878</v>
      </c>
      <c r="O70" s="16">
        <f t="shared" si="15"/>
        <v>397.418543602651</v>
      </c>
      <c r="Q70" s="16">
        <v>11.4970322010791</v>
      </c>
      <c r="R70" s="16">
        <v>417.915694078431</v>
      </c>
    </row>
    <row r="71" s="1" customFormat="1" ht="69" customHeight="1" spans="1:18">
      <c r="A71" s="22" t="s">
        <v>86</v>
      </c>
      <c r="B71" s="23" t="s">
        <v>166</v>
      </c>
      <c r="C71" s="23" t="s">
        <v>147</v>
      </c>
      <c r="D71" s="24" t="s">
        <v>167</v>
      </c>
      <c r="E71" s="22" t="s">
        <v>46</v>
      </c>
      <c r="F71" s="25">
        <v>510.37</v>
      </c>
      <c r="G71" s="26">
        <f t="shared" si="12"/>
        <v>223.407590984244</v>
      </c>
      <c r="H71" s="26">
        <f t="shared" si="13"/>
        <v>114020.528311718</v>
      </c>
      <c r="I71" s="25"/>
      <c r="N71" s="16">
        <f t="shared" si="14"/>
        <v>212.450311622115</v>
      </c>
      <c r="O71" s="16">
        <f t="shared" si="15"/>
        <v>108428.261834894</v>
      </c>
      <c r="Q71" s="16">
        <v>223.407590984244</v>
      </c>
      <c r="R71" s="16">
        <v>114020.528311718</v>
      </c>
    </row>
    <row r="72" s="1" customFormat="1" ht="46.75" customHeight="1" spans="1:18">
      <c r="A72" s="22" t="s">
        <v>34</v>
      </c>
      <c r="B72" s="23" t="s">
        <v>168</v>
      </c>
      <c r="C72" s="23" t="s">
        <v>169</v>
      </c>
      <c r="D72" s="22"/>
      <c r="E72" s="22" t="s">
        <v>46</v>
      </c>
      <c r="F72" s="25">
        <v>510.37</v>
      </c>
      <c r="G72" s="26">
        <f t="shared" si="12"/>
        <v>74.212439451796</v>
      </c>
      <c r="H72" s="26">
        <f t="shared" si="13"/>
        <v>37875.7981584346</v>
      </c>
      <c r="I72" s="25"/>
      <c r="N72" s="16">
        <f t="shared" si="14"/>
        <v>70.5726059634353</v>
      </c>
      <c r="O72" s="16">
        <f t="shared" si="15"/>
        <v>36018.1365648548</v>
      </c>
      <c r="Q72" s="16">
        <v>74.212439451796</v>
      </c>
      <c r="R72" s="16">
        <v>37875.7981584346</v>
      </c>
    </row>
    <row r="73" s="1" customFormat="1" ht="15.75" customHeight="1" spans="1:18">
      <c r="A73" s="22" t="s">
        <v>102</v>
      </c>
      <c r="B73" s="23" t="s">
        <v>151</v>
      </c>
      <c r="C73" s="23" t="s">
        <v>152</v>
      </c>
      <c r="D73" s="22"/>
      <c r="E73" s="22" t="s">
        <v>46</v>
      </c>
      <c r="F73" s="25">
        <v>569.058</v>
      </c>
      <c r="G73" s="26">
        <f t="shared" si="12"/>
        <v>44.8945318621129</v>
      </c>
      <c r="H73" s="26">
        <f t="shared" si="13"/>
        <v>25547.5942431263</v>
      </c>
      <c r="I73" s="25"/>
      <c r="N73" s="16">
        <f t="shared" si="14"/>
        <v>42.6926284922319</v>
      </c>
      <c r="O73" s="16">
        <f t="shared" si="15"/>
        <v>24294.5834303826</v>
      </c>
      <c r="Q73" s="16">
        <v>44.8945318621129</v>
      </c>
      <c r="R73" s="16">
        <v>25547.5942431263</v>
      </c>
    </row>
    <row r="74" s="1" customFormat="1" ht="23.75" customHeight="1" spans="1:18">
      <c r="A74" s="22" t="s">
        <v>153</v>
      </c>
      <c r="B74" s="23" t="s">
        <v>154</v>
      </c>
      <c r="C74" s="23" t="s">
        <v>155</v>
      </c>
      <c r="D74" s="22"/>
      <c r="E74" s="22" t="s">
        <v>46</v>
      </c>
      <c r="F74" s="25">
        <v>569.058</v>
      </c>
      <c r="G74" s="26">
        <f t="shared" si="12"/>
        <v>29.2988885124274</v>
      </c>
      <c r="H74" s="26">
        <f t="shared" si="13"/>
        <v>16672.7697709856</v>
      </c>
      <c r="I74" s="25"/>
      <c r="N74" s="16">
        <f t="shared" si="14"/>
        <v>27.8618912062204</v>
      </c>
      <c r="O74" s="16">
        <f t="shared" si="15"/>
        <v>15855.0348170554</v>
      </c>
      <c r="Q74" s="16">
        <v>29.2988885124274</v>
      </c>
      <c r="R74" s="16">
        <v>16672.7697709856</v>
      </c>
    </row>
    <row r="75" s="1" customFormat="1" ht="15.75" customHeight="1" spans="1:18">
      <c r="A75" s="22" t="s">
        <v>156</v>
      </c>
      <c r="B75" s="23" t="s">
        <v>157</v>
      </c>
      <c r="C75" s="23" t="s">
        <v>170</v>
      </c>
      <c r="D75" s="22"/>
      <c r="E75" s="22" t="s">
        <v>46</v>
      </c>
      <c r="F75" s="25">
        <v>569.058</v>
      </c>
      <c r="G75" s="26">
        <f t="shared" si="12"/>
        <v>45.5982377205743</v>
      </c>
      <c r="H75" s="26">
        <f t="shared" si="13"/>
        <v>25948.0409147453</v>
      </c>
      <c r="I75" s="25"/>
      <c r="N75" s="16">
        <f t="shared" si="14"/>
        <v>43.3618202966007</v>
      </c>
      <c r="O75" s="16">
        <f t="shared" si="15"/>
        <v>24675.3897395984</v>
      </c>
      <c r="Q75" s="16">
        <v>45.5982377205743</v>
      </c>
      <c r="R75" s="16">
        <v>25948.0409147453</v>
      </c>
    </row>
    <row r="76" s="1" customFormat="1" ht="38.25" customHeight="1" spans="1:18">
      <c r="A76" s="2" t="s">
        <v>18</v>
      </c>
      <c r="B76" s="2"/>
      <c r="C76" s="2"/>
      <c r="D76" s="2"/>
      <c r="E76" s="2"/>
      <c r="F76" s="2"/>
      <c r="G76" s="2"/>
      <c r="H76" s="2"/>
      <c r="I76" s="2"/>
      <c r="Q76" s="16"/>
      <c r="R76" s="16"/>
    </row>
    <row r="77" s="1" customFormat="1" ht="31" customHeight="1" spans="1:18">
      <c r="A77" s="3" t="s">
        <v>19</v>
      </c>
      <c r="B77" s="3"/>
      <c r="C77" s="3"/>
      <c r="D77" s="3"/>
      <c r="E77" s="3"/>
      <c r="F77" s="3"/>
      <c r="G77" s="3"/>
      <c r="H77" s="3"/>
      <c r="I77" s="4"/>
      <c r="Q77" s="16"/>
      <c r="R77" s="16"/>
    </row>
    <row r="78" s="1" customFormat="1" ht="17.25" customHeight="1" spans="1:18">
      <c r="A78" s="5" t="s">
        <v>2</v>
      </c>
      <c r="B78" s="5" t="s">
        <v>20</v>
      </c>
      <c r="C78" s="5" t="s">
        <v>21</v>
      </c>
      <c r="D78" s="5" t="s">
        <v>22</v>
      </c>
      <c r="E78" s="5" t="s">
        <v>23</v>
      </c>
      <c r="F78" s="18" t="s">
        <v>24</v>
      </c>
      <c r="G78" s="18" t="s">
        <v>25</v>
      </c>
      <c r="H78" s="18" t="s">
        <v>26</v>
      </c>
      <c r="I78" s="5" t="s">
        <v>27</v>
      </c>
      <c r="Q78" s="16"/>
      <c r="R78" s="16"/>
    </row>
    <row r="79" s="1" customFormat="1" ht="17.25" customHeight="1" spans="1:18">
      <c r="A79" s="5"/>
      <c r="B79" s="5"/>
      <c r="C79" s="5"/>
      <c r="D79" s="5"/>
      <c r="E79" s="5"/>
      <c r="F79" s="19"/>
      <c r="G79" s="19"/>
      <c r="H79" s="19"/>
      <c r="I79" s="5"/>
      <c r="Q79" s="16"/>
      <c r="R79" s="16"/>
    </row>
    <row r="80" s="1" customFormat="1" ht="15.75" customHeight="1" spans="1:18">
      <c r="A80" s="22" t="s">
        <v>171</v>
      </c>
      <c r="B80" s="23" t="s">
        <v>172</v>
      </c>
      <c r="C80" s="23" t="s">
        <v>173</v>
      </c>
      <c r="D80" s="22"/>
      <c r="E80" s="22" t="s">
        <v>46</v>
      </c>
      <c r="F80" s="25">
        <v>50.236</v>
      </c>
      <c r="G80" s="26">
        <f>Q80</f>
        <v>158.790276007956</v>
      </c>
      <c r="H80" s="26">
        <f>R80</f>
        <v>7976.99089213019</v>
      </c>
      <c r="I80" s="25"/>
      <c r="N80" s="16">
        <f>G80*$P$2</f>
        <v>151.002226342573</v>
      </c>
      <c r="O80" s="16">
        <f>H80*$P$2</f>
        <v>7585.75030227755</v>
      </c>
      <c r="Q80" s="16">
        <v>158.790276007956</v>
      </c>
      <c r="R80" s="16">
        <v>7976.99089213019</v>
      </c>
    </row>
    <row r="81" s="1" customFormat="1" ht="103" customHeight="1" spans="1:18">
      <c r="A81" s="22" t="s">
        <v>91</v>
      </c>
      <c r="B81" s="23" t="s">
        <v>174</v>
      </c>
      <c r="C81" s="23" t="s">
        <v>147</v>
      </c>
      <c r="D81" s="24" t="s">
        <v>175</v>
      </c>
      <c r="E81" s="22" t="s">
        <v>46</v>
      </c>
      <c r="F81" s="25">
        <v>15.23</v>
      </c>
      <c r="G81" s="26">
        <f t="shared" ref="G81:G92" si="16">Q81</f>
        <v>268.321141923613</v>
      </c>
      <c r="H81" s="26">
        <f t="shared" ref="H81:H92" si="17">R81</f>
        <v>4086.53403454899</v>
      </c>
      <c r="I81" s="25"/>
      <c r="N81" s="16">
        <f t="shared" ref="N81:N92" si="18">G81*$P$2</f>
        <v>255.16102637933</v>
      </c>
      <c r="O81" s="16">
        <f t="shared" ref="O81:O92" si="19">H81*$P$2</f>
        <v>3886.10532555959</v>
      </c>
      <c r="Q81" s="16">
        <v>268.321141923613</v>
      </c>
      <c r="R81" s="16">
        <v>4086.53403454899</v>
      </c>
    </row>
    <row r="82" s="1" customFormat="1" ht="46.75" customHeight="1" spans="1:18">
      <c r="A82" s="22" t="s">
        <v>34</v>
      </c>
      <c r="B82" s="23" t="s">
        <v>168</v>
      </c>
      <c r="C82" s="23" t="s">
        <v>169</v>
      </c>
      <c r="D82" s="22"/>
      <c r="E82" s="22" t="s">
        <v>46</v>
      </c>
      <c r="F82" s="25">
        <v>15.23</v>
      </c>
      <c r="G82" s="26">
        <f t="shared" si="16"/>
        <v>74.212439451796</v>
      </c>
      <c r="H82" s="26">
        <f t="shared" si="17"/>
        <v>1130.25621361394</v>
      </c>
      <c r="I82" s="25"/>
      <c r="N82" s="16">
        <f t="shared" si="18"/>
        <v>70.5726059634353</v>
      </c>
      <c r="O82" s="16">
        <f t="shared" si="19"/>
        <v>1074.82151227372</v>
      </c>
      <c r="Q82" s="16">
        <v>74.212439451796</v>
      </c>
      <c r="R82" s="16">
        <v>1130.25621361394</v>
      </c>
    </row>
    <row r="83" s="1" customFormat="1" ht="15.75" customHeight="1" spans="1:18">
      <c r="A83" s="22" t="s">
        <v>102</v>
      </c>
      <c r="B83" s="23" t="s">
        <v>151</v>
      </c>
      <c r="C83" s="23" t="s">
        <v>152</v>
      </c>
      <c r="D83" s="22"/>
      <c r="E83" s="22" t="s">
        <v>46</v>
      </c>
      <c r="F83" s="25">
        <v>4.722</v>
      </c>
      <c r="G83" s="26">
        <f t="shared" si="16"/>
        <v>44.8945318621129</v>
      </c>
      <c r="H83" s="26">
        <f t="shared" si="17"/>
        <v>211.996144630816</v>
      </c>
      <c r="I83" s="25"/>
      <c r="N83" s="16">
        <f t="shared" si="18"/>
        <v>42.6926284922319</v>
      </c>
      <c r="O83" s="16">
        <f t="shared" si="19"/>
        <v>201.59855263235</v>
      </c>
      <c r="Q83" s="16">
        <v>44.8945318621129</v>
      </c>
      <c r="R83" s="16">
        <v>211.996144630816</v>
      </c>
    </row>
    <row r="84" s="1" customFormat="1" ht="15.75" customHeight="1" spans="1:18">
      <c r="A84" s="22" t="s">
        <v>153</v>
      </c>
      <c r="B84" s="23" t="s">
        <v>176</v>
      </c>
      <c r="C84" s="23" t="s">
        <v>177</v>
      </c>
      <c r="D84" s="22"/>
      <c r="E84" s="22" t="s">
        <v>46</v>
      </c>
      <c r="F84" s="25">
        <v>9.544</v>
      </c>
      <c r="G84" s="26">
        <f t="shared" si="16"/>
        <v>67.6128196440632</v>
      </c>
      <c r="H84" s="26">
        <f t="shared" si="17"/>
        <v>645.29827220912</v>
      </c>
      <c r="I84" s="25"/>
      <c r="N84" s="16">
        <f t="shared" si="18"/>
        <v>64.2966720143548</v>
      </c>
      <c r="O84" s="16">
        <f t="shared" si="19"/>
        <v>613.648884606201</v>
      </c>
      <c r="Q84" s="16">
        <v>67.6128196440632</v>
      </c>
      <c r="R84" s="16">
        <v>645.29827220912</v>
      </c>
    </row>
    <row r="85" s="1" customFormat="1" ht="23.75" customHeight="1" spans="1:18">
      <c r="A85" s="22" t="s">
        <v>156</v>
      </c>
      <c r="B85" s="23" t="s">
        <v>154</v>
      </c>
      <c r="C85" s="23" t="s">
        <v>155</v>
      </c>
      <c r="D85" s="22"/>
      <c r="E85" s="22" t="s">
        <v>46</v>
      </c>
      <c r="F85" s="25">
        <v>12.77</v>
      </c>
      <c r="G85" s="26">
        <f t="shared" si="16"/>
        <v>29.2988885124274</v>
      </c>
      <c r="H85" s="26">
        <f t="shared" si="17"/>
        <v>374.143287774406</v>
      </c>
      <c r="I85" s="25"/>
      <c r="N85" s="16">
        <f t="shared" si="18"/>
        <v>27.8618912062204</v>
      </c>
      <c r="O85" s="16">
        <f t="shared" si="19"/>
        <v>355.793004744413</v>
      </c>
      <c r="Q85" s="16">
        <v>29.2988885124274</v>
      </c>
      <c r="R85" s="16">
        <v>374.143287774406</v>
      </c>
    </row>
    <row r="86" s="1" customFormat="1" ht="15.75" customHeight="1" spans="1:18">
      <c r="A86" s="22" t="s">
        <v>171</v>
      </c>
      <c r="B86" s="23" t="s">
        <v>157</v>
      </c>
      <c r="C86" s="23" t="s">
        <v>170</v>
      </c>
      <c r="D86" s="22"/>
      <c r="E86" s="22" t="s">
        <v>46</v>
      </c>
      <c r="F86" s="25">
        <v>12.77</v>
      </c>
      <c r="G86" s="26">
        <f t="shared" si="16"/>
        <v>45.5982377205743</v>
      </c>
      <c r="H86" s="26">
        <f t="shared" si="17"/>
        <v>582.28806926094</v>
      </c>
      <c r="I86" s="25"/>
      <c r="N86" s="16">
        <f t="shared" si="18"/>
        <v>43.3618202966007</v>
      </c>
      <c r="O86" s="16">
        <f t="shared" si="19"/>
        <v>553.729088717718</v>
      </c>
      <c r="Q86" s="16">
        <v>45.5982377205743</v>
      </c>
      <c r="R86" s="16">
        <v>582.28806926094</v>
      </c>
    </row>
    <row r="87" s="1" customFormat="1" ht="15.75" customHeight="1" spans="1:18">
      <c r="A87" s="22" t="s">
        <v>178</v>
      </c>
      <c r="B87" s="23" t="s">
        <v>172</v>
      </c>
      <c r="C87" s="23" t="s">
        <v>173</v>
      </c>
      <c r="D87" s="22"/>
      <c r="E87" s="22" t="s">
        <v>46</v>
      </c>
      <c r="F87" s="25">
        <v>7.195</v>
      </c>
      <c r="G87" s="26">
        <f t="shared" si="16"/>
        <v>158.790276007956</v>
      </c>
      <c r="H87" s="26">
        <f t="shared" si="17"/>
        <v>1142.494989828</v>
      </c>
      <c r="I87" s="25"/>
      <c r="N87" s="16">
        <f t="shared" si="18"/>
        <v>151.002226342573</v>
      </c>
      <c r="O87" s="16">
        <f t="shared" si="19"/>
        <v>1086.46002379024</v>
      </c>
      <c r="Q87" s="16">
        <v>158.790276007956</v>
      </c>
      <c r="R87" s="16">
        <v>1142.494989828</v>
      </c>
    </row>
    <row r="88" s="1" customFormat="1" ht="23.75" customHeight="1" spans="1:18">
      <c r="A88" s="22" t="s">
        <v>96</v>
      </c>
      <c r="B88" s="23" t="s">
        <v>179</v>
      </c>
      <c r="C88" s="23" t="s">
        <v>180</v>
      </c>
      <c r="D88" s="24" t="s">
        <v>181</v>
      </c>
      <c r="E88" s="22" t="s">
        <v>165</v>
      </c>
      <c r="F88" s="25">
        <v>241.33</v>
      </c>
      <c r="G88" s="26">
        <f t="shared" si="16"/>
        <v>27.6822669456917</v>
      </c>
      <c r="H88" s="26">
        <f t="shared" si="17"/>
        <v>6680.56500053307</v>
      </c>
      <c r="I88" s="25"/>
      <c r="N88" s="16">
        <f t="shared" si="18"/>
        <v>26.3245586826704</v>
      </c>
      <c r="O88" s="16">
        <f t="shared" si="19"/>
        <v>6352.90909284788</v>
      </c>
      <c r="Q88" s="16">
        <v>27.6822669456917</v>
      </c>
      <c r="R88" s="16">
        <v>6680.56500053307</v>
      </c>
    </row>
    <row r="89" s="1" customFormat="1" ht="23.75" customHeight="1" spans="1:18">
      <c r="A89" s="22" t="s">
        <v>34</v>
      </c>
      <c r="B89" s="23" t="s">
        <v>182</v>
      </c>
      <c r="C89" s="23" t="s">
        <v>183</v>
      </c>
      <c r="D89" s="22"/>
      <c r="E89" s="22" t="s">
        <v>165</v>
      </c>
      <c r="F89" s="25">
        <v>241.33</v>
      </c>
      <c r="G89" s="26">
        <f t="shared" si="16"/>
        <v>27.6822669456917</v>
      </c>
      <c r="H89" s="26">
        <f t="shared" si="17"/>
        <v>6680.56500053307</v>
      </c>
      <c r="I89" s="25"/>
      <c r="N89" s="16">
        <f t="shared" si="18"/>
        <v>26.3245586826704</v>
      </c>
      <c r="O89" s="16">
        <f t="shared" si="19"/>
        <v>6352.90909284788</v>
      </c>
      <c r="Q89" s="16">
        <v>27.6822669456917</v>
      </c>
      <c r="R89" s="16">
        <v>6680.56500053307</v>
      </c>
    </row>
    <row r="90" s="1" customFormat="1" ht="35.25" customHeight="1" spans="1:18">
      <c r="A90" s="22" t="s">
        <v>184</v>
      </c>
      <c r="B90" s="23" t="s">
        <v>185</v>
      </c>
      <c r="C90" s="23" t="s">
        <v>186</v>
      </c>
      <c r="D90" s="24" t="s">
        <v>187</v>
      </c>
      <c r="E90" s="22" t="s">
        <v>46</v>
      </c>
      <c r="F90" s="25">
        <v>8.52</v>
      </c>
      <c r="G90" s="26">
        <f t="shared" si="16"/>
        <v>187.005077116808</v>
      </c>
      <c r="H90" s="26">
        <f t="shared" si="17"/>
        <v>1593.28515894293</v>
      </c>
      <c r="I90" s="25"/>
      <c r="N90" s="16">
        <f t="shared" si="18"/>
        <v>177.833200444766</v>
      </c>
      <c r="O90" s="16">
        <f t="shared" si="19"/>
        <v>1515.14067641591</v>
      </c>
      <c r="Q90" s="16">
        <v>187.005077116808</v>
      </c>
      <c r="R90" s="16">
        <v>1593.28515894293</v>
      </c>
    </row>
    <row r="91" s="1" customFormat="1" ht="35.25" customHeight="1" spans="1:18">
      <c r="A91" s="22" t="s">
        <v>34</v>
      </c>
      <c r="B91" s="23" t="s">
        <v>188</v>
      </c>
      <c r="C91" s="23" t="s">
        <v>189</v>
      </c>
      <c r="D91" s="22"/>
      <c r="E91" s="22" t="s">
        <v>46</v>
      </c>
      <c r="F91" s="25">
        <v>8.52</v>
      </c>
      <c r="G91" s="26">
        <f t="shared" si="16"/>
        <v>141.406839396234</v>
      </c>
      <c r="H91" s="26">
        <f t="shared" si="17"/>
        <v>1204.78246784046</v>
      </c>
      <c r="I91" s="25"/>
      <c r="N91" s="16">
        <f t="shared" si="18"/>
        <v>134.471380148165</v>
      </c>
      <c r="O91" s="16">
        <f t="shared" si="19"/>
        <v>1145.69254160937</v>
      </c>
      <c r="Q91" s="16">
        <v>141.406839396234</v>
      </c>
      <c r="R91" s="16">
        <v>1204.78246784046</v>
      </c>
    </row>
    <row r="92" s="1" customFormat="1" ht="15.75" customHeight="1" spans="1:18">
      <c r="A92" s="22" t="s">
        <v>102</v>
      </c>
      <c r="B92" s="23" t="s">
        <v>157</v>
      </c>
      <c r="C92" s="23" t="s">
        <v>170</v>
      </c>
      <c r="D92" s="22"/>
      <c r="E92" s="22" t="s">
        <v>46</v>
      </c>
      <c r="F92" s="25">
        <v>8.52</v>
      </c>
      <c r="G92" s="26">
        <f t="shared" si="16"/>
        <v>45.5982377205743</v>
      </c>
      <c r="H92" s="26">
        <f t="shared" si="17"/>
        <v>388.493181563842</v>
      </c>
      <c r="I92" s="25"/>
      <c r="N92" s="16">
        <f t="shared" si="18"/>
        <v>43.3618202966007</v>
      </c>
      <c r="O92" s="16">
        <f t="shared" si="19"/>
        <v>369.439091674042</v>
      </c>
      <c r="Q92" s="16">
        <v>45.5982377205743</v>
      </c>
      <c r="R92" s="16">
        <v>388.493181563842</v>
      </c>
    </row>
    <row r="93" s="1" customFormat="1" ht="38.25" customHeight="1" spans="1:18">
      <c r="A93" s="2" t="s">
        <v>18</v>
      </c>
      <c r="B93" s="2"/>
      <c r="C93" s="2"/>
      <c r="D93" s="2"/>
      <c r="E93" s="2"/>
      <c r="F93" s="2"/>
      <c r="G93" s="2"/>
      <c r="H93" s="2"/>
      <c r="I93" s="2"/>
      <c r="Q93" s="16"/>
      <c r="R93" s="16"/>
    </row>
    <row r="94" s="1" customFormat="1" ht="31" customHeight="1" spans="1:18">
      <c r="A94" s="3" t="s">
        <v>19</v>
      </c>
      <c r="B94" s="3"/>
      <c r="C94" s="3"/>
      <c r="D94" s="3"/>
      <c r="E94" s="3"/>
      <c r="F94" s="3"/>
      <c r="G94" s="3"/>
      <c r="H94" s="3"/>
      <c r="I94" s="4"/>
      <c r="Q94" s="16"/>
      <c r="R94" s="16"/>
    </row>
    <row r="95" s="1" customFormat="1" ht="17.25" customHeight="1" spans="1:18">
      <c r="A95" s="5" t="s">
        <v>2</v>
      </c>
      <c r="B95" s="5" t="s">
        <v>20</v>
      </c>
      <c r="C95" s="5" t="s">
        <v>21</v>
      </c>
      <c r="D95" s="5" t="s">
        <v>22</v>
      </c>
      <c r="E95" s="5" t="s">
        <v>23</v>
      </c>
      <c r="F95" s="18" t="s">
        <v>24</v>
      </c>
      <c r="G95" s="18" t="s">
        <v>25</v>
      </c>
      <c r="H95" s="18" t="s">
        <v>26</v>
      </c>
      <c r="I95" s="5" t="s">
        <v>27</v>
      </c>
      <c r="Q95" s="16"/>
      <c r="R95" s="16"/>
    </row>
    <row r="96" s="1" customFormat="1" ht="17.25" customHeight="1" spans="1:18">
      <c r="A96" s="5"/>
      <c r="B96" s="5"/>
      <c r="C96" s="5"/>
      <c r="D96" s="5"/>
      <c r="E96" s="5"/>
      <c r="F96" s="19"/>
      <c r="G96" s="19"/>
      <c r="H96" s="19"/>
      <c r="I96" s="5"/>
      <c r="Q96" s="16"/>
      <c r="R96" s="16"/>
    </row>
    <row r="97" s="1" customFormat="1" ht="46.75" customHeight="1" spans="1:18">
      <c r="A97" s="22" t="s">
        <v>190</v>
      </c>
      <c r="B97" s="23" t="s">
        <v>191</v>
      </c>
      <c r="C97" s="23" t="s">
        <v>186</v>
      </c>
      <c r="D97" s="24" t="s">
        <v>192</v>
      </c>
      <c r="E97" s="22" t="s">
        <v>46</v>
      </c>
      <c r="F97" s="25">
        <v>3.37</v>
      </c>
      <c r="G97" s="26">
        <f>Q97</f>
        <v>170.182703284129</v>
      </c>
      <c r="H97" s="26">
        <f>R97</f>
        <v>573.520274646055</v>
      </c>
      <c r="I97" s="25"/>
      <c r="N97" s="16">
        <f>G97*$P$2</f>
        <v>161.835899067355</v>
      </c>
      <c r="O97" s="16">
        <f>H97*$P$2</f>
        <v>545.391320560582</v>
      </c>
      <c r="Q97" s="16">
        <v>170.182703284129</v>
      </c>
      <c r="R97" s="16">
        <v>573.520274646055</v>
      </c>
    </row>
    <row r="98" s="1" customFormat="1" ht="35.25" customHeight="1" spans="1:18">
      <c r="A98" s="22" t="s">
        <v>34</v>
      </c>
      <c r="B98" s="23" t="s">
        <v>193</v>
      </c>
      <c r="C98" s="23" t="s">
        <v>189</v>
      </c>
      <c r="D98" s="22"/>
      <c r="E98" s="22" t="s">
        <v>46</v>
      </c>
      <c r="F98" s="25">
        <v>3.37</v>
      </c>
      <c r="G98" s="26">
        <f t="shared" ref="G98:G109" si="20">Q98</f>
        <v>124.584465563555</v>
      </c>
      <c r="H98" s="26">
        <f t="shared" ref="H98:H109" si="21">R98</f>
        <v>419.846130419886</v>
      </c>
      <c r="I98" s="25"/>
      <c r="N98" s="16">
        <f t="shared" ref="N98:N109" si="22">G98*$P$2</f>
        <v>118.474078770754</v>
      </c>
      <c r="O98" s="16">
        <f t="shared" ref="O98:O109" si="23">H98*$P$2</f>
        <v>399.25429949842</v>
      </c>
      <c r="Q98" s="16">
        <v>124.584465563555</v>
      </c>
      <c r="R98" s="16">
        <v>419.846130419886</v>
      </c>
    </row>
    <row r="99" s="1" customFormat="1" ht="23.75" customHeight="1" spans="1:18">
      <c r="A99" s="22" t="s">
        <v>102</v>
      </c>
      <c r="B99" s="23" t="s">
        <v>157</v>
      </c>
      <c r="C99" s="23" t="s">
        <v>158</v>
      </c>
      <c r="D99" s="22"/>
      <c r="E99" s="22" t="s">
        <v>46</v>
      </c>
      <c r="F99" s="25">
        <v>3.37</v>
      </c>
      <c r="G99" s="26">
        <f t="shared" si="20"/>
        <v>45.5982377205743</v>
      </c>
      <c r="H99" s="26">
        <f t="shared" si="21"/>
        <v>153.664634687541</v>
      </c>
      <c r="I99" s="25"/>
      <c r="N99" s="16">
        <f t="shared" si="22"/>
        <v>43.3618202966007</v>
      </c>
      <c r="O99" s="16">
        <f t="shared" si="23"/>
        <v>146.127977929671</v>
      </c>
      <c r="Q99" s="16">
        <v>45.5982377205743</v>
      </c>
      <c r="R99" s="16">
        <v>153.664634687541</v>
      </c>
    </row>
    <row r="100" s="1" customFormat="1" ht="35.25" customHeight="1" spans="1:18">
      <c r="A100" s="22" t="s">
        <v>194</v>
      </c>
      <c r="B100" s="23" t="s">
        <v>195</v>
      </c>
      <c r="C100" s="23" t="s">
        <v>196</v>
      </c>
      <c r="D100" s="24" t="s">
        <v>187</v>
      </c>
      <c r="E100" s="22" t="s">
        <v>165</v>
      </c>
      <c r="F100" s="25">
        <v>63.81</v>
      </c>
      <c r="G100" s="26">
        <f t="shared" si="20"/>
        <v>61.3365241496776</v>
      </c>
      <c r="H100" s="26">
        <f t="shared" si="21"/>
        <v>3913.88836076024</v>
      </c>
      <c r="I100" s="25"/>
      <c r="N100" s="16">
        <f t="shared" si="22"/>
        <v>58.3282045699843</v>
      </c>
      <c r="O100" s="16">
        <f t="shared" si="23"/>
        <v>3721.92725517694</v>
      </c>
      <c r="Q100" s="16">
        <v>61.3365241496776</v>
      </c>
      <c r="R100" s="16">
        <v>3913.88836076024</v>
      </c>
    </row>
    <row r="101" s="1" customFormat="1" ht="23.75" customHeight="1" spans="1:18">
      <c r="A101" s="22" t="s">
        <v>34</v>
      </c>
      <c r="B101" s="23" t="s">
        <v>197</v>
      </c>
      <c r="C101" s="23" t="s">
        <v>198</v>
      </c>
      <c r="D101" s="22"/>
      <c r="E101" s="22" t="s">
        <v>165</v>
      </c>
      <c r="F101" s="25">
        <v>63.81</v>
      </c>
      <c r="G101" s="26">
        <f t="shared" si="20"/>
        <v>45.3795183321336</v>
      </c>
      <c r="H101" s="26">
        <f t="shared" si="21"/>
        <v>2895.66402172108</v>
      </c>
      <c r="I101" s="25"/>
      <c r="N101" s="16">
        <f t="shared" si="22"/>
        <v>43.1538282492969</v>
      </c>
      <c r="O101" s="16">
        <f t="shared" si="23"/>
        <v>2753.64288678524</v>
      </c>
      <c r="Q101" s="16">
        <v>45.3795183321336</v>
      </c>
      <c r="R101" s="16">
        <v>2895.66402172108</v>
      </c>
    </row>
    <row r="102" s="1" customFormat="1" ht="23.75" customHeight="1" spans="1:18">
      <c r="A102" s="22" t="s">
        <v>102</v>
      </c>
      <c r="B102" s="23" t="s">
        <v>157</v>
      </c>
      <c r="C102" s="23" t="s">
        <v>158</v>
      </c>
      <c r="D102" s="22"/>
      <c r="E102" s="22" t="s">
        <v>46</v>
      </c>
      <c r="F102" s="25">
        <v>22.334</v>
      </c>
      <c r="G102" s="26">
        <f t="shared" si="20"/>
        <v>45.5982377205743</v>
      </c>
      <c r="H102" s="26">
        <f t="shared" si="21"/>
        <v>1018.39551073446</v>
      </c>
      <c r="I102" s="25"/>
      <c r="N102" s="16">
        <f t="shared" si="22"/>
        <v>43.3618202966007</v>
      </c>
      <c r="O102" s="16">
        <f t="shared" si="23"/>
        <v>968.447144776552</v>
      </c>
      <c r="Q102" s="16">
        <v>45.5982377205743</v>
      </c>
      <c r="R102" s="16">
        <v>1018.39551073446</v>
      </c>
    </row>
    <row r="103" s="1" customFormat="1" ht="23.75" customHeight="1" spans="1:18">
      <c r="A103" s="22" t="s">
        <v>199</v>
      </c>
      <c r="B103" s="23" t="s">
        <v>200</v>
      </c>
      <c r="C103" s="23" t="s">
        <v>201</v>
      </c>
      <c r="D103" s="24" t="s">
        <v>202</v>
      </c>
      <c r="E103" s="22" t="s">
        <v>46</v>
      </c>
      <c r="F103" s="25">
        <v>112.73</v>
      </c>
      <c r="G103" s="26">
        <f t="shared" si="20"/>
        <v>218.386554588736</v>
      </c>
      <c r="H103" s="26">
        <f t="shared" si="21"/>
        <v>24618.7120194958</v>
      </c>
      <c r="I103" s="25"/>
      <c r="N103" s="16">
        <f t="shared" si="22"/>
        <v>207.675537666618</v>
      </c>
      <c r="O103" s="16">
        <f t="shared" si="23"/>
        <v>23411.2592917483</v>
      </c>
      <c r="Q103" s="16">
        <v>218.386554588736</v>
      </c>
      <c r="R103" s="16">
        <v>24618.7120194958</v>
      </c>
    </row>
    <row r="104" s="1" customFormat="1" ht="35.25" customHeight="1" spans="1:18">
      <c r="A104" s="22" t="s">
        <v>34</v>
      </c>
      <c r="B104" s="23" t="s">
        <v>203</v>
      </c>
      <c r="C104" s="23" t="s">
        <v>204</v>
      </c>
      <c r="D104" s="22"/>
      <c r="E104" s="22" t="s">
        <v>46</v>
      </c>
      <c r="F104" s="25">
        <v>112.73</v>
      </c>
      <c r="G104" s="26">
        <f t="shared" si="20"/>
        <v>218.386554588736</v>
      </c>
      <c r="H104" s="26">
        <f t="shared" si="21"/>
        <v>24618.7120194958</v>
      </c>
      <c r="I104" s="25"/>
      <c r="N104" s="16">
        <f t="shared" si="22"/>
        <v>207.675537666618</v>
      </c>
      <c r="O104" s="16">
        <f t="shared" si="23"/>
        <v>23411.2592917483</v>
      </c>
      <c r="Q104" s="16">
        <v>218.386554588736</v>
      </c>
      <c r="R104" s="16">
        <v>24618.7120194958</v>
      </c>
    </row>
    <row r="105" s="1" customFormat="1" ht="15.75" customHeight="1" spans="1:18">
      <c r="A105" s="22" t="s">
        <v>205</v>
      </c>
      <c r="B105" s="23" t="s">
        <v>206</v>
      </c>
      <c r="C105" s="23" t="s">
        <v>207</v>
      </c>
      <c r="D105" s="24" t="s">
        <v>208</v>
      </c>
      <c r="E105" s="22" t="s">
        <v>46</v>
      </c>
      <c r="F105" s="25">
        <v>80.16</v>
      </c>
      <c r="G105" s="26">
        <f t="shared" si="20"/>
        <v>41.3189453380387</v>
      </c>
      <c r="H105" s="26">
        <f t="shared" si="21"/>
        <v>3312.12475638945</v>
      </c>
      <c r="I105" s="25"/>
      <c r="N105" s="16">
        <f t="shared" si="22"/>
        <v>39.292410675439</v>
      </c>
      <c r="O105" s="16">
        <f t="shared" si="23"/>
        <v>3149.67783111669</v>
      </c>
      <c r="Q105" s="16">
        <v>41.3189453380387</v>
      </c>
      <c r="R105" s="16">
        <v>3312.12475638945</v>
      </c>
    </row>
    <row r="106" s="1" customFormat="1" ht="23.75" customHeight="1" spans="1:18">
      <c r="A106" s="22" t="s">
        <v>34</v>
      </c>
      <c r="B106" s="23" t="s">
        <v>209</v>
      </c>
      <c r="C106" s="23" t="s">
        <v>210</v>
      </c>
      <c r="D106" s="22"/>
      <c r="E106" s="22" t="s">
        <v>46</v>
      </c>
      <c r="F106" s="25">
        <v>80.16</v>
      </c>
      <c r="G106" s="26">
        <f t="shared" si="20"/>
        <v>41.3189453380387</v>
      </c>
      <c r="H106" s="26">
        <f t="shared" si="21"/>
        <v>3312.12475638945</v>
      </c>
      <c r="I106" s="25"/>
      <c r="N106" s="16">
        <f t="shared" si="22"/>
        <v>39.292410675439</v>
      </c>
      <c r="O106" s="16">
        <f t="shared" si="23"/>
        <v>3149.67783111669</v>
      </c>
      <c r="Q106" s="16">
        <v>41.3189453380387</v>
      </c>
      <c r="R106" s="16">
        <v>3312.12475638945</v>
      </c>
    </row>
    <row r="107" s="1" customFormat="1" ht="35.25" customHeight="1" spans="1:18">
      <c r="A107" s="22" t="s">
        <v>211</v>
      </c>
      <c r="B107" s="23" t="s">
        <v>212</v>
      </c>
      <c r="C107" s="23" t="s">
        <v>213</v>
      </c>
      <c r="D107" s="24" t="s">
        <v>214</v>
      </c>
      <c r="E107" s="22" t="s">
        <v>46</v>
      </c>
      <c r="F107" s="25">
        <v>2.89</v>
      </c>
      <c r="G107" s="26">
        <f t="shared" si="20"/>
        <v>163.763764710325</v>
      </c>
      <c r="H107" s="26">
        <f t="shared" si="21"/>
        <v>473.280227969815</v>
      </c>
      <c r="I107" s="25"/>
      <c r="N107" s="16">
        <f t="shared" si="22"/>
        <v>155.731784635612</v>
      </c>
      <c r="O107" s="16">
        <f t="shared" si="23"/>
        <v>450.067660967992</v>
      </c>
      <c r="Q107" s="16">
        <v>163.763764710325</v>
      </c>
      <c r="R107" s="16">
        <v>473.280227969815</v>
      </c>
    </row>
    <row r="108" s="1" customFormat="1" ht="35.25" customHeight="1" spans="1:18">
      <c r="A108" s="22" t="s">
        <v>34</v>
      </c>
      <c r="B108" s="23" t="s">
        <v>215</v>
      </c>
      <c r="C108" s="23" t="s">
        <v>216</v>
      </c>
      <c r="D108" s="22"/>
      <c r="E108" s="22" t="s">
        <v>46</v>
      </c>
      <c r="F108" s="25">
        <v>2.89</v>
      </c>
      <c r="G108" s="26">
        <f t="shared" si="20"/>
        <v>163.763764710325</v>
      </c>
      <c r="H108" s="26">
        <f t="shared" si="21"/>
        <v>473.280227969815</v>
      </c>
      <c r="I108" s="25"/>
      <c r="N108" s="16">
        <f t="shared" si="22"/>
        <v>155.731784635612</v>
      </c>
      <c r="O108" s="16">
        <f t="shared" si="23"/>
        <v>450.067660967992</v>
      </c>
      <c r="Q108" s="16">
        <v>163.763764710325</v>
      </c>
      <c r="R108" s="16">
        <v>473.280227969815</v>
      </c>
    </row>
    <row r="109" s="1" customFormat="1" ht="23.75" customHeight="1" spans="1:18">
      <c r="A109" s="22" t="s">
        <v>217</v>
      </c>
      <c r="B109" s="23" t="s">
        <v>218</v>
      </c>
      <c r="C109" s="23" t="s">
        <v>219</v>
      </c>
      <c r="D109" s="24" t="s">
        <v>220</v>
      </c>
      <c r="E109" s="22" t="s">
        <v>46</v>
      </c>
      <c r="F109" s="25">
        <v>23.58</v>
      </c>
      <c r="G109" s="26">
        <f t="shared" si="20"/>
        <v>675.348414273148</v>
      </c>
      <c r="H109" s="26">
        <f t="shared" si="21"/>
        <v>15924.7114243638</v>
      </c>
      <c r="I109" s="25"/>
      <c r="N109" s="16">
        <f t="shared" si="22"/>
        <v>642.225183279247</v>
      </c>
      <c r="O109" s="16">
        <f t="shared" si="23"/>
        <v>15143.6658427464</v>
      </c>
      <c r="Q109" s="16">
        <v>675.348414273148</v>
      </c>
      <c r="R109" s="16">
        <v>15924.7114243638</v>
      </c>
    </row>
    <row r="110" s="1" customFormat="1" ht="38.25" customHeight="1" spans="1:18">
      <c r="A110" s="2" t="s">
        <v>18</v>
      </c>
      <c r="B110" s="2"/>
      <c r="C110" s="2"/>
      <c r="D110" s="2"/>
      <c r="E110" s="2"/>
      <c r="F110" s="2"/>
      <c r="G110" s="2"/>
      <c r="H110" s="2"/>
      <c r="I110" s="2"/>
      <c r="Q110" s="16"/>
      <c r="R110" s="16"/>
    </row>
    <row r="111" s="1" customFormat="1" ht="31" customHeight="1" spans="1:18">
      <c r="A111" s="3" t="s">
        <v>19</v>
      </c>
      <c r="B111" s="3"/>
      <c r="C111" s="3"/>
      <c r="D111" s="3"/>
      <c r="E111" s="3"/>
      <c r="F111" s="3"/>
      <c r="G111" s="3"/>
      <c r="H111" s="3"/>
      <c r="I111" s="4"/>
      <c r="Q111" s="16"/>
      <c r="R111" s="16"/>
    </row>
    <row r="112" s="1" customFormat="1" ht="17.25" customHeight="1" spans="1:18">
      <c r="A112" s="5" t="s">
        <v>2</v>
      </c>
      <c r="B112" s="5" t="s">
        <v>20</v>
      </c>
      <c r="C112" s="5" t="s">
        <v>21</v>
      </c>
      <c r="D112" s="5" t="s">
        <v>22</v>
      </c>
      <c r="E112" s="5" t="s">
        <v>23</v>
      </c>
      <c r="F112" s="18" t="s">
        <v>24</v>
      </c>
      <c r="G112" s="18" t="s">
        <v>25</v>
      </c>
      <c r="H112" s="18" t="s">
        <v>26</v>
      </c>
      <c r="I112" s="5" t="s">
        <v>27</v>
      </c>
      <c r="Q112" s="16"/>
      <c r="R112" s="16"/>
    </row>
    <row r="113" s="1" customFormat="1" ht="17.25" customHeight="1" spans="1:18">
      <c r="A113" s="5"/>
      <c r="B113" s="5"/>
      <c r="C113" s="5"/>
      <c r="D113" s="5"/>
      <c r="E113" s="5"/>
      <c r="F113" s="19"/>
      <c r="G113" s="19"/>
      <c r="H113" s="19"/>
      <c r="I113" s="5"/>
      <c r="Q113" s="16"/>
      <c r="R113" s="16"/>
    </row>
    <row r="114" s="1" customFormat="1" ht="15.75" customHeight="1" spans="1:18">
      <c r="A114" s="22" t="s">
        <v>34</v>
      </c>
      <c r="B114" s="23" t="s">
        <v>221</v>
      </c>
      <c r="C114" s="23" t="s">
        <v>222</v>
      </c>
      <c r="D114" s="22"/>
      <c r="E114" s="22" t="s">
        <v>46</v>
      </c>
      <c r="F114" s="25">
        <v>23.58</v>
      </c>
      <c r="G114" s="26">
        <f>Q114</f>
        <v>675.348414273148</v>
      </c>
      <c r="H114" s="26">
        <f>R114</f>
        <v>15924.7114243638</v>
      </c>
      <c r="I114" s="25"/>
      <c r="N114" s="16">
        <f>G114*$P$2</f>
        <v>642.225183279247</v>
      </c>
      <c r="O114" s="16">
        <f>H114*$P$2</f>
        <v>15143.6658427464</v>
      </c>
      <c r="Q114" s="16">
        <v>675.348414273148</v>
      </c>
      <c r="R114" s="16">
        <v>15924.7114243638</v>
      </c>
    </row>
    <row r="115" s="1" customFormat="1" ht="46.75" customHeight="1" spans="1:18">
      <c r="A115" s="22" t="s">
        <v>223</v>
      </c>
      <c r="B115" s="23" t="s">
        <v>224</v>
      </c>
      <c r="C115" s="23" t="s">
        <v>225</v>
      </c>
      <c r="D115" s="24" t="s">
        <v>226</v>
      </c>
      <c r="E115" s="22" t="s">
        <v>46</v>
      </c>
      <c r="F115" s="25">
        <v>130.47</v>
      </c>
      <c r="G115" s="26">
        <f t="shared" ref="G115:G128" si="24">Q115</f>
        <v>403.356590439182</v>
      </c>
      <c r="H115" s="26">
        <f t="shared" ref="H115:H128" si="25">R115</f>
        <v>52625.9389191787</v>
      </c>
      <c r="I115" s="25"/>
      <c r="N115" s="16">
        <f>G115*$P$2</f>
        <v>383.57350775821</v>
      </c>
      <c r="O115" s="16">
        <f>H115*$P$2</f>
        <v>50044.8398979172</v>
      </c>
      <c r="Q115" s="16">
        <v>403.356590439182</v>
      </c>
      <c r="R115" s="16">
        <v>52625.9389191787</v>
      </c>
    </row>
    <row r="116" s="1" customFormat="1" ht="23.75" customHeight="1" spans="1:18">
      <c r="A116" s="22" t="s">
        <v>34</v>
      </c>
      <c r="B116" s="23" t="s">
        <v>227</v>
      </c>
      <c r="C116" s="23" t="s">
        <v>228</v>
      </c>
      <c r="D116" s="22"/>
      <c r="E116" s="22" t="s">
        <v>46</v>
      </c>
      <c r="F116" s="25">
        <v>130.47</v>
      </c>
      <c r="G116" s="26">
        <f t="shared" si="24"/>
        <v>198.17878500454</v>
      </c>
      <c r="H116" s="26">
        <f t="shared" si="25"/>
        <v>25856.38798145</v>
      </c>
      <c r="I116" s="25"/>
      <c r="N116" s="16">
        <f t="shared" ref="N116:N128" si="26">G116*$P$2</f>
        <v>188.458881122244</v>
      </c>
      <c r="O116" s="16">
        <f t="shared" ref="O116:O128" si="27">H116*$P$2</f>
        <v>24588.2320286456</v>
      </c>
      <c r="Q116" s="16">
        <v>198.17878500454</v>
      </c>
      <c r="R116" s="16">
        <v>25856.38798145</v>
      </c>
    </row>
    <row r="117" s="1" customFormat="1" ht="15.75" customHeight="1" spans="1:18">
      <c r="A117" s="22" t="s">
        <v>102</v>
      </c>
      <c r="B117" s="23" t="s">
        <v>229</v>
      </c>
      <c r="C117" s="23" t="s">
        <v>230</v>
      </c>
      <c r="D117" s="22"/>
      <c r="E117" s="22" t="s">
        <v>46</v>
      </c>
      <c r="F117" s="25">
        <v>130.47</v>
      </c>
      <c r="G117" s="26">
        <f t="shared" si="24"/>
        <v>73.0237471233139</v>
      </c>
      <c r="H117" s="26">
        <f t="shared" si="25"/>
        <v>9527.40705093874</v>
      </c>
      <c r="I117" s="25"/>
      <c r="N117" s="16">
        <f t="shared" si="26"/>
        <v>69.4422144020015</v>
      </c>
      <c r="O117" s="16">
        <f t="shared" si="27"/>
        <v>9060.12453742191</v>
      </c>
      <c r="Q117" s="16">
        <v>73.0237471233139</v>
      </c>
      <c r="R117" s="16">
        <v>9527.40705093874</v>
      </c>
    </row>
    <row r="118" s="1" customFormat="1" ht="23.75" customHeight="1" spans="1:18">
      <c r="A118" s="22" t="s">
        <v>153</v>
      </c>
      <c r="B118" s="23" t="s">
        <v>231</v>
      </c>
      <c r="C118" s="23" t="s">
        <v>232</v>
      </c>
      <c r="D118" s="22"/>
      <c r="E118" s="22" t="s">
        <v>130</v>
      </c>
      <c r="F118" s="25">
        <v>1.401</v>
      </c>
      <c r="G118" s="26">
        <f t="shared" si="24"/>
        <v>12307.463611561</v>
      </c>
      <c r="H118" s="26">
        <f t="shared" si="25"/>
        <v>17242.7524972621</v>
      </c>
      <c r="I118" s="25"/>
      <c r="N118" s="16">
        <f t="shared" si="26"/>
        <v>11703.8300625083</v>
      </c>
      <c r="O118" s="16">
        <f t="shared" si="27"/>
        <v>16397.0620923291</v>
      </c>
      <c r="Q118" s="16">
        <v>12307.463611561</v>
      </c>
      <c r="R118" s="16">
        <v>17242.7524972621</v>
      </c>
    </row>
    <row r="119" s="1" customFormat="1" ht="35.25" customHeight="1" spans="1:18">
      <c r="A119" s="22" t="s">
        <v>233</v>
      </c>
      <c r="B119" s="23" t="s">
        <v>234</v>
      </c>
      <c r="C119" s="23" t="s">
        <v>225</v>
      </c>
      <c r="D119" s="24" t="s">
        <v>235</v>
      </c>
      <c r="E119" s="22" t="s">
        <v>46</v>
      </c>
      <c r="F119" s="25">
        <v>96.11</v>
      </c>
      <c r="G119" s="26">
        <f t="shared" si="24"/>
        <v>403.356590439182</v>
      </c>
      <c r="H119" s="26">
        <f t="shared" si="25"/>
        <v>38766.6041893991</v>
      </c>
      <c r="I119" s="25"/>
      <c r="N119" s="16">
        <f t="shared" si="26"/>
        <v>383.57350775821</v>
      </c>
      <c r="O119" s="16">
        <f t="shared" si="27"/>
        <v>36865.2520009933</v>
      </c>
      <c r="Q119" s="16">
        <v>403.356590439182</v>
      </c>
      <c r="R119" s="16">
        <v>38766.6041893991</v>
      </c>
    </row>
    <row r="120" s="1" customFormat="1" ht="23.75" customHeight="1" spans="1:18">
      <c r="A120" s="22" t="s">
        <v>34</v>
      </c>
      <c r="B120" s="23" t="s">
        <v>227</v>
      </c>
      <c r="C120" s="23" t="s">
        <v>228</v>
      </c>
      <c r="D120" s="22"/>
      <c r="E120" s="22" t="s">
        <v>46</v>
      </c>
      <c r="F120" s="25">
        <v>96.11</v>
      </c>
      <c r="G120" s="26">
        <f t="shared" si="24"/>
        <v>198.17878500454</v>
      </c>
      <c r="H120" s="26">
        <f t="shared" si="25"/>
        <v>19046.9592229709</v>
      </c>
      <c r="I120" s="25"/>
      <c r="N120" s="16">
        <f t="shared" si="26"/>
        <v>188.458881122244</v>
      </c>
      <c r="O120" s="16">
        <f t="shared" si="27"/>
        <v>18112.7794474059</v>
      </c>
      <c r="Q120" s="16">
        <v>198.17878500454</v>
      </c>
      <c r="R120" s="16">
        <v>19046.9592229709</v>
      </c>
    </row>
    <row r="121" s="1" customFormat="1" ht="15.75" customHeight="1" spans="1:18">
      <c r="A121" s="22" t="s">
        <v>102</v>
      </c>
      <c r="B121" s="23" t="s">
        <v>229</v>
      </c>
      <c r="C121" s="23" t="s">
        <v>230</v>
      </c>
      <c r="D121" s="22"/>
      <c r="E121" s="22" t="s">
        <v>46</v>
      </c>
      <c r="F121" s="25">
        <v>96.11</v>
      </c>
      <c r="G121" s="26">
        <f t="shared" si="24"/>
        <v>73.0237471233139</v>
      </c>
      <c r="H121" s="26">
        <f t="shared" si="25"/>
        <v>7018.31528397867</v>
      </c>
      <c r="I121" s="25"/>
      <c r="N121" s="16">
        <f t="shared" si="26"/>
        <v>69.4422144020015</v>
      </c>
      <c r="O121" s="16">
        <f t="shared" si="27"/>
        <v>6674.09402954743</v>
      </c>
      <c r="Q121" s="16">
        <v>73.0237471233139</v>
      </c>
      <c r="R121" s="16">
        <v>7018.31528397867</v>
      </c>
    </row>
    <row r="122" s="1" customFormat="1" ht="23.75" customHeight="1" spans="1:18">
      <c r="A122" s="22" t="s">
        <v>153</v>
      </c>
      <c r="B122" s="23" t="s">
        <v>231</v>
      </c>
      <c r="C122" s="23" t="s">
        <v>232</v>
      </c>
      <c r="D122" s="22"/>
      <c r="E122" s="22" t="s">
        <v>130</v>
      </c>
      <c r="F122" s="25">
        <v>1.032</v>
      </c>
      <c r="G122" s="26">
        <f t="shared" si="24"/>
        <v>12307.463611561</v>
      </c>
      <c r="H122" s="26">
        <f t="shared" si="25"/>
        <v>12701.3011538337</v>
      </c>
      <c r="I122" s="25"/>
      <c r="N122" s="16">
        <f t="shared" si="26"/>
        <v>11703.8300625083</v>
      </c>
      <c r="O122" s="16">
        <f t="shared" si="27"/>
        <v>12078.3513946426</v>
      </c>
      <c r="Q122" s="16">
        <v>12307.463611561</v>
      </c>
      <c r="R122" s="16">
        <v>12701.3011538337</v>
      </c>
    </row>
    <row r="123" s="1" customFormat="1" ht="35.25" customHeight="1" spans="1:18">
      <c r="A123" s="22" t="s">
        <v>236</v>
      </c>
      <c r="B123" s="23" t="s">
        <v>237</v>
      </c>
      <c r="C123" s="23" t="s">
        <v>225</v>
      </c>
      <c r="D123" s="24" t="s">
        <v>238</v>
      </c>
      <c r="E123" s="22" t="s">
        <v>46</v>
      </c>
      <c r="F123" s="25">
        <v>171.36</v>
      </c>
      <c r="G123" s="26">
        <f t="shared" si="24"/>
        <v>403.356590439182</v>
      </c>
      <c r="H123" s="26">
        <f t="shared" si="25"/>
        <v>69119.1876199476</v>
      </c>
      <c r="I123" s="25"/>
      <c r="N123" s="16">
        <f t="shared" si="26"/>
        <v>383.57350775821</v>
      </c>
      <c r="O123" s="16">
        <f t="shared" si="27"/>
        <v>65729.1584597986</v>
      </c>
      <c r="Q123" s="16">
        <v>403.356590439182</v>
      </c>
      <c r="R123" s="16">
        <v>69119.1876199476</v>
      </c>
    </row>
    <row r="124" s="1" customFormat="1" ht="23.75" customHeight="1" spans="1:18">
      <c r="A124" s="22" t="s">
        <v>34</v>
      </c>
      <c r="B124" s="23" t="s">
        <v>239</v>
      </c>
      <c r="C124" s="23" t="s">
        <v>240</v>
      </c>
      <c r="D124" s="22"/>
      <c r="E124" s="22" t="s">
        <v>46</v>
      </c>
      <c r="F124" s="25">
        <v>171.36</v>
      </c>
      <c r="G124" s="26">
        <f t="shared" si="24"/>
        <v>198.17878500454</v>
      </c>
      <c r="H124" s="26">
        <f t="shared" si="25"/>
        <v>33959.9127945625</v>
      </c>
      <c r="I124" s="25"/>
      <c r="N124" s="16">
        <f t="shared" si="26"/>
        <v>188.458881122244</v>
      </c>
      <c r="O124" s="16">
        <f t="shared" si="27"/>
        <v>32294.3102518547</v>
      </c>
      <c r="Q124" s="16">
        <v>198.17878500454</v>
      </c>
      <c r="R124" s="16">
        <v>33959.9127945625</v>
      </c>
    </row>
    <row r="125" s="1" customFormat="1" ht="15.75" customHeight="1" spans="1:18">
      <c r="A125" s="22" t="s">
        <v>102</v>
      </c>
      <c r="B125" s="23" t="s">
        <v>229</v>
      </c>
      <c r="C125" s="23" t="s">
        <v>230</v>
      </c>
      <c r="D125" s="22"/>
      <c r="E125" s="22" t="s">
        <v>46</v>
      </c>
      <c r="F125" s="25">
        <v>171.36</v>
      </c>
      <c r="G125" s="26">
        <f t="shared" si="24"/>
        <v>73.0237471233139</v>
      </c>
      <c r="H125" s="26">
        <f t="shared" si="25"/>
        <v>12513.3451228541</v>
      </c>
      <c r="I125" s="25"/>
      <c r="N125" s="16">
        <f t="shared" si="26"/>
        <v>69.4422144020015</v>
      </c>
      <c r="O125" s="16">
        <f t="shared" si="27"/>
        <v>11899.6138809487</v>
      </c>
      <c r="Q125" s="16">
        <v>73.0237471233139</v>
      </c>
      <c r="R125" s="16">
        <v>12513.3451228541</v>
      </c>
    </row>
    <row r="126" s="1" customFormat="1" ht="23.75" customHeight="1" spans="1:18">
      <c r="A126" s="22" t="s">
        <v>153</v>
      </c>
      <c r="B126" s="23" t="s">
        <v>231</v>
      </c>
      <c r="C126" s="23" t="s">
        <v>232</v>
      </c>
      <c r="D126" s="22"/>
      <c r="E126" s="22" t="s">
        <v>130</v>
      </c>
      <c r="F126" s="25">
        <v>1.84</v>
      </c>
      <c r="G126" s="26">
        <f t="shared" si="24"/>
        <v>12307.463611561</v>
      </c>
      <c r="H126" s="26">
        <f t="shared" si="25"/>
        <v>22645.7300022198</v>
      </c>
      <c r="I126" s="25"/>
      <c r="N126" s="16">
        <f t="shared" si="26"/>
        <v>11703.8300625083</v>
      </c>
      <c r="O126" s="16">
        <f t="shared" si="27"/>
        <v>21535.0444212129</v>
      </c>
      <c r="Q126" s="16">
        <v>12307.463611561</v>
      </c>
      <c r="R126" s="16">
        <v>22645.7300022198</v>
      </c>
    </row>
    <row r="127" s="1" customFormat="1" ht="35.25" customHeight="1" spans="1:18">
      <c r="A127" s="22" t="s">
        <v>241</v>
      </c>
      <c r="B127" s="23" t="s">
        <v>242</v>
      </c>
      <c r="C127" s="23" t="s">
        <v>225</v>
      </c>
      <c r="D127" s="24" t="s">
        <v>243</v>
      </c>
      <c r="E127" s="22" t="s">
        <v>46</v>
      </c>
      <c r="F127" s="25">
        <v>4.09</v>
      </c>
      <c r="G127" s="26">
        <f t="shared" si="24"/>
        <v>460.052459738466</v>
      </c>
      <c r="H127" s="26">
        <f t="shared" si="25"/>
        <v>1881.61437013955</v>
      </c>
      <c r="I127" s="25"/>
      <c r="N127" s="16">
        <f t="shared" si="26"/>
        <v>437.488663672356</v>
      </c>
      <c r="O127" s="16">
        <f t="shared" si="27"/>
        <v>1789.32845355729</v>
      </c>
      <c r="Q127" s="16">
        <v>460.052459738466</v>
      </c>
      <c r="R127" s="16">
        <v>1881.61437013955</v>
      </c>
    </row>
    <row r="128" s="1" customFormat="1" ht="15.75" customHeight="1" spans="1:18">
      <c r="A128" s="22" t="s">
        <v>34</v>
      </c>
      <c r="B128" s="23" t="s">
        <v>244</v>
      </c>
      <c r="C128" s="23" t="s">
        <v>245</v>
      </c>
      <c r="D128" s="22"/>
      <c r="E128" s="22" t="s">
        <v>46</v>
      </c>
      <c r="F128" s="25">
        <v>4.09</v>
      </c>
      <c r="G128" s="26">
        <f t="shared" si="24"/>
        <v>66.300503313419</v>
      </c>
      <c r="H128" s="26">
        <f t="shared" si="25"/>
        <v>271.164493973342</v>
      </c>
      <c r="I128" s="25"/>
      <c r="N128" s="16">
        <f t="shared" si="26"/>
        <v>63.0487197305318</v>
      </c>
      <c r="O128" s="16">
        <f t="shared" si="27"/>
        <v>257.864922994279</v>
      </c>
      <c r="Q128" s="16">
        <v>66.300503313419</v>
      </c>
      <c r="R128" s="16">
        <v>271.164493973342</v>
      </c>
    </row>
    <row r="129" s="1" customFormat="1" ht="38.25" customHeight="1" spans="1:18">
      <c r="A129" s="2" t="s">
        <v>18</v>
      </c>
      <c r="B129" s="2"/>
      <c r="C129" s="2"/>
      <c r="D129" s="2"/>
      <c r="E129" s="2"/>
      <c r="F129" s="2"/>
      <c r="G129" s="2"/>
      <c r="H129" s="2"/>
      <c r="I129" s="2"/>
      <c r="Q129" s="16"/>
      <c r="R129" s="16"/>
    </row>
    <row r="130" s="1" customFormat="1" ht="31" customHeight="1" spans="1:18">
      <c r="A130" s="3" t="s">
        <v>19</v>
      </c>
      <c r="B130" s="3"/>
      <c r="C130" s="3"/>
      <c r="D130" s="3"/>
      <c r="E130" s="3"/>
      <c r="F130" s="3"/>
      <c r="G130" s="3"/>
      <c r="H130" s="3"/>
      <c r="I130" s="4"/>
      <c r="Q130" s="16"/>
      <c r="R130" s="16"/>
    </row>
    <row r="131" s="1" customFormat="1" ht="17.25" customHeight="1" spans="1:18">
      <c r="A131" s="5" t="s">
        <v>2</v>
      </c>
      <c r="B131" s="5" t="s">
        <v>20</v>
      </c>
      <c r="C131" s="5" t="s">
        <v>21</v>
      </c>
      <c r="D131" s="5" t="s">
        <v>22</v>
      </c>
      <c r="E131" s="5" t="s">
        <v>23</v>
      </c>
      <c r="F131" s="18" t="s">
        <v>24</v>
      </c>
      <c r="G131" s="18" t="s">
        <v>25</v>
      </c>
      <c r="H131" s="18" t="s">
        <v>26</v>
      </c>
      <c r="I131" s="5" t="s">
        <v>27</v>
      </c>
      <c r="Q131" s="16"/>
      <c r="R131" s="16"/>
    </row>
    <row r="132" s="1" customFormat="1" ht="17.25" customHeight="1" spans="1:18">
      <c r="A132" s="5"/>
      <c r="B132" s="5"/>
      <c r="C132" s="5"/>
      <c r="D132" s="5"/>
      <c r="E132" s="5"/>
      <c r="F132" s="19"/>
      <c r="G132" s="19"/>
      <c r="H132" s="19"/>
      <c r="I132" s="5"/>
      <c r="Q132" s="16"/>
      <c r="R132" s="16"/>
    </row>
    <row r="133" s="1" customFormat="1" ht="23.75" customHeight="1" spans="1:18">
      <c r="A133" s="22" t="s">
        <v>102</v>
      </c>
      <c r="B133" s="23" t="s">
        <v>246</v>
      </c>
      <c r="C133" s="23" t="s">
        <v>247</v>
      </c>
      <c r="D133" s="22"/>
      <c r="E133" s="22" t="s">
        <v>46</v>
      </c>
      <c r="F133" s="25">
        <v>4.09</v>
      </c>
      <c r="G133" s="26">
        <f>Q133</f>
        <v>393.751956425047</v>
      </c>
      <c r="H133" s="26">
        <f>R133</f>
        <v>1610.44987616621</v>
      </c>
      <c r="I133" s="25"/>
      <c r="N133" s="16">
        <f>G133*$P$2</f>
        <v>374.439943941825</v>
      </c>
      <c r="O133" s="16">
        <f>H133*$P$2</f>
        <v>1531.46353056301</v>
      </c>
      <c r="Q133" s="16">
        <v>393.751956425047</v>
      </c>
      <c r="R133" s="16">
        <v>1610.44987616621</v>
      </c>
    </row>
    <row r="134" s="1" customFormat="1" ht="23.75" customHeight="1" spans="1:18">
      <c r="A134" s="22" t="s">
        <v>248</v>
      </c>
      <c r="B134" s="23" t="s">
        <v>249</v>
      </c>
      <c r="C134" s="23" t="s">
        <v>250</v>
      </c>
      <c r="D134" s="24" t="s">
        <v>251</v>
      </c>
      <c r="E134" s="22" t="s">
        <v>165</v>
      </c>
      <c r="F134" s="25">
        <v>176.31</v>
      </c>
      <c r="G134" s="26">
        <f t="shared" ref="G134:G147" si="28">Q134</f>
        <v>44.3905263148365</v>
      </c>
      <c r="H134" s="26">
        <f t="shared" ref="H134:H147" si="29">R134</f>
        <v>7826.49293380573</v>
      </c>
      <c r="I134" s="25"/>
      <c r="N134" s="16">
        <f t="shared" ref="N134:N147" si="30">G134*$P$2</f>
        <v>42.213342470184</v>
      </c>
      <c r="O134" s="16">
        <f t="shared" ref="O134:O147" si="31">H134*$P$2</f>
        <v>7442.63368746754</v>
      </c>
      <c r="Q134" s="16">
        <v>44.3905263148365</v>
      </c>
      <c r="R134" s="16">
        <v>7826.49293380573</v>
      </c>
    </row>
    <row r="135" s="1" customFormat="1" ht="35.25" customHeight="1" spans="1:18">
      <c r="A135" s="22" t="s">
        <v>34</v>
      </c>
      <c r="B135" s="23" t="s">
        <v>252</v>
      </c>
      <c r="C135" s="23" t="s">
        <v>253</v>
      </c>
      <c r="D135" s="22"/>
      <c r="E135" s="22" t="s">
        <v>165</v>
      </c>
      <c r="F135" s="25">
        <v>176.31</v>
      </c>
      <c r="G135" s="26">
        <f t="shared" si="28"/>
        <v>44.3905263148365</v>
      </c>
      <c r="H135" s="26">
        <f t="shared" si="29"/>
        <v>7826.49293380573</v>
      </c>
      <c r="I135" s="25"/>
      <c r="N135" s="16">
        <f t="shared" si="30"/>
        <v>42.213342470184</v>
      </c>
      <c r="O135" s="16">
        <f t="shared" si="31"/>
        <v>7442.63368746754</v>
      </c>
      <c r="Q135" s="16">
        <v>44.3905263148365</v>
      </c>
      <c r="R135" s="16">
        <v>7826.49293380573</v>
      </c>
    </row>
    <row r="136" s="1" customFormat="1" ht="23.75" customHeight="1" spans="1:18">
      <c r="A136" s="22" t="s">
        <v>254</v>
      </c>
      <c r="B136" s="23" t="s">
        <v>255</v>
      </c>
      <c r="C136" s="23" t="s">
        <v>256</v>
      </c>
      <c r="D136" s="24" t="s">
        <v>257</v>
      </c>
      <c r="E136" s="22" t="s">
        <v>33</v>
      </c>
      <c r="F136" s="25">
        <v>2</v>
      </c>
      <c r="G136" s="26">
        <f t="shared" si="28"/>
        <v>3032.81058781204</v>
      </c>
      <c r="H136" s="26">
        <f t="shared" si="29"/>
        <v>6065.62117562407</v>
      </c>
      <c r="I136" s="25"/>
      <c r="N136" s="16">
        <f t="shared" si="30"/>
        <v>2884.06294357722</v>
      </c>
      <c r="O136" s="16">
        <f t="shared" si="31"/>
        <v>5768.12588715445</v>
      </c>
      <c r="Q136" s="16">
        <v>3032.81058781204</v>
      </c>
      <c r="R136" s="16">
        <v>6065.62117562407</v>
      </c>
    </row>
    <row r="137" s="1" customFormat="1" ht="23.75" customHeight="1" spans="1:18">
      <c r="A137" s="22" t="s">
        <v>34</v>
      </c>
      <c r="B137" s="23" t="s">
        <v>258</v>
      </c>
      <c r="C137" s="23" t="s">
        <v>259</v>
      </c>
      <c r="D137" s="22"/>
      <c r="E137" s="22" t="s">
        <v>33</v>
      </c>
      <c r="F137" s="25">
        <v>2</v>
      </c>
      <c r="G137" s="26">
        <f t="shared" si="28"/>
        <v>3032.81058781204</v>
      </c>
      <c r="H137" s="26">
        <f t="shared" si="29"/>
        <v>6065.62117562407</v>
      </c>
      <c r="I137" s="25"/>
      <c r="N137" s="16">
        <f t="shared" si="30"/>
        <v>2884.06294357722</v>
      </c>
      <c r="O137" s="16">
        <f t="shared" si="31"/>
        <v>5768.12588715445</v>
      </c>
      <c r="Q137" s="16">
        <v>3032.81058781204</v>
      </c>
      <c r="R137" s="16">
        <v>6065.62117562407</v>
      </c>
    </row>
    <row r="138" s="1" customFormat="1" ht="23.75" customHeight="1" spans="1:18">
      <c r="A138" s="22" t="s">
        <v>260</v>
      </c>
      <c r="B138" s="23" t="s">
        <v>261</v>
      </c>
      <c r="C138" s="23" t="s">
        <v>256</v>
      </c>
      <c r="D138" s="24" t="s">
        <v>262</v>
      </c>
      <c r="E138" s="22" t="s">
        <v>33</v>
      </c>
      <c r="F138" s="25">
        <v>2</v>
      </c>
      <c r="G138" s="26">
        <f t="shared" si="28"/>
        <v>2743.06445535986</v>
      </c>
      <c r="H138" s="26">
        <f t="shared" si="29"/>
        <v>5486.12891071972</v>
      </c>
      <c r="I138" s="25"/>
      <c r="N138" s="16">
        <f t="shared" si="30"/>
        <v>2608.52773969461</v>
      </c>
      <c r="O138" s="16">
        <f t="shared" si="31"/>
        <v>5217.05547938922</v>
      </c>
      <c r="Q138" s="16">
        <v>2743.06445535986</v>
      </c>
      <c r="R138" s="16">
        <v>5486.12891071972</v>
      </c>
    </row>
    <row r="139" s="1" customFormat="1" ht="23.75" customHeight="1" spans="1:18">
      <c r="A139" s="22" t="s">
        <v>34</v>
      </c>
      <c r="B139" s="23" t="s">
        <v>263</v>
      </c>
      <c r="C139" s="23" t="s">
        <v>264</v>
      </c>
      <c r="D139" s="22"/>
      <c r="E139" s="22" t="s">
        <v>33</v>
      </c>
      <c r="F139" s="25">
        <v>2</v>
      </c>
      <c r="G139" s="26">
        <f t="shared" si="28"/>
        <v>2743.06445535986</v>
      </c>
      <c r="H139" s="26">
        <f t="shared" si="29"/>
        <v>5486.12891071972</v>
      </c>
      <c r="I139" s="25"/>
      <c r="N139" s="16">
        <f t="shared" si="30"/>
        <v>2608.52773969461</v>
      </c>
      <c r="O139" s="16">
        <f t="shared" si="31"/>
        <v>5217.05547938922</v>
      </c>
      <c r="Q139" s="16">
        <v>2743.06445535986</v>
      </c>
      <c r="R139" s="16">
        <v>5486.12891071972</v>
      </c>
    </row>
    <row r="140" s="1" customFormat="1" ht="23.75" customHeight="1" spans="1:18">
      <c r="A140" s="22" t="s">
        <v>265</v>
      </c>
      <c r="B140" s="23" t="s">
        <v>266</v>
      </c>
      <c r="C140" s="23" t="s">
        <v>256</v>
      </c>
      <c r="D140" s="24" t="s">
        <v>267</v>
      </c>
      <c r="E140" s="22" t="s">
        <v>33</v>
      </c>
      <c r="F140" s="25">
        <v>1</v>
      </c>
      <c r="G140" s="26">
        <f t="shared" si="28"/>
        <v>1777.94138001866</v>
      </c>
      <c r="H140" s="26">
        <f t="shared" si="29"/>
        <v>1777.94138001866</v>
      </c>
      <c r="I140" s="25"/>
      <c r="N140" s="16">
        <f t="shared" si="30"/>
        <v>1690.74022313528</v>
      </c>
      <c r="O140" s="16">
        <f t="shared" si="31"/>
        <v>1690.74022313528</v>
      </c>
      <c r="Q140" s="16">
        <v>1777.94138001866</v>
      </c>
      <c r="R140" s="16">
        <v>1777.94138001866</v>
      </c>
    </row>
    <row r="141" s="1" customFormat="1" ht="23.75" customHeight="1" spans="1:18">
      <c r="A141" s="22" t="s">
        <v>34</v>
      </c>
      <c r="B141" s="23" t="s">
        <v>268</v>
      </c>
      <c r="C141" s="23" t="s">
        <v>269</v>
      </c>
      <c r="D141" s="22"/>
      <c r="E141" s="22" t="s">
        <v>33</v>
      </c>
      <c r="F141" s="25">
        <v>1</v>
      </c>
      <c r="G141" s="26">
        <f t="shared" si="28"/>
        <v>1777.94138001866</v>
      </c>
      <c r="H141" s="26">
        <f t="shared" si="29"/>
        <v>1777.94138001866</v>
      </c>
      <c r="I141" s="25"/>
      <c r="N141" s="16">
        <f t="shared" si="30"/>
        <v>1690.74022313528</v>
      </c>
      <c r="O141" s="16">
        <f t="shared" si="31"/>
        <v>1690.74022313528</v>
      </c>
      <c r="Q141" s="16">
        <v>1777.94138001866</v>
      </c>
      <c r="R141" s="16">
        <v>1777.94138001866</v>
      </c>
    </row>
    <row r="142" s="1" customFormat="1" ht="23.75" customHeight="1" spans="1:18">
      <c r="A142" s="22" t="s">
        <v>270</v>
      </c>
      <c r="B142" s="23" t="s">
        <v>271</v>
      </c>
      <c r="C142" s="23" t="s">
        <v>142</v>
      </c>
      <c r="D142" s="24" t="s">
        <v>272</v>
      </c>
      <c r="E142" s="22" t="s">
        <v>46</v>
      </c>
      <c r="F142" s="25">
        <v>20</v>
      </c>
      <c r="G142" s="26">
        <f t="shared" si="28"/>
        <v>603.484830862433</v>
      </c>
      <c r="H142" s="26">
        <f t="shared" si="29"/>
        <v>12069.6966172487</v>
      </c>
      <c r="I142" s="25"/>
      <c r="N142" s="16">
        <f t="shared" si="30"/>
        <v>573.886231041205</v>
      </c>
      <c r="O142" s="16">
        <f t="shared" si="31"/>
        <v>11477.7246208241</v>
      </c>
      <c r="Q142" s="16">
        <v>603.484830862433</v>
      </c>
      <c r="R142" s="16">
        <v>12069.6966172487</v>
      </c>
    </row>
    <row r="143" s="1" customFormat="1" ht="23.75" customHeight="1" spans="1:18">
      <c r="A143" s="22" t="s">
        <v>34</v>
      </c>
      <c r="B143" s="23" t="s">
        <v>273</v>
      </c>
      <c r="C143" s="23" t="s">
        <v>274</v>
      </c>
      <c r="D143" s="22"/>
      <c r="E143" s="22" t="s">
        <v>46</v>
      </c>
      <c r="F143" s="25">
        <v>20</v>
      </c>
      <c r="G143" s="26">
        <f t="shared" si="28"/>
        <v>603.484830862433</v>
      </c>
      <c r="H143" s="26">
        <f t="shared" si="29"/>
        <v>12069.6966172487</v>
      </c>
      <c r="I143" s="25"/>
      <c r="N143" s="16">
        <f t="shared" si="30"/>
        <v>573.886231041205</v>
      </c>
      <c r="O143" s="16">
        <f t="shared" si="31"/>
        <v>11477.7246208241</v>
      </c>
      <c r="Q143" s="16">
        <v>603.484830862433</v>
      </c>
      <c r="R143" s="16">
        <v>12069.6966172487</v>
      </c>
    </row>
    <row r="144" s="1" customFormat="1" ht="35.25" customHeight="1" spans="1:18">
      <c r="A144" s="22" t="s">
        <v>275</v>
      </c>
      <c r="B144" s="23" t="s">
        <v>276</v>
      </c>
      <c r="C144" s="23" t="s">
        <v>142</v>
      </c>
      <c r="D144" s="24" t="s">
        <v>277</v>
      </c>
      <c r="E144" s="22" t="s">
        <v>46</v>
      </c>
      <c r="F144" s="25">
        <v>1.54</v>
      </c>
      <c r="G144" s="26">
        <f t="shared" si="28"/>
        <v>728.896626286611</v>
      </c>
      <c r="H144" s="26">
        <f t="shared" si="29"/>
        <v>1122.49643009361</v>
      </c>
      <c r="I144" s="25"/>
      <c r="N144" s="16">
        <f t="shared" si="30"/>
        <v>693.147062338717</v>
      </c>
      <c r="O144" s="16">
        <f t="shared" si="31"/>
        <v>1067.44231616068</v>
      </c>
      <c r="Q144" s="16">
        <v>728.896626286611</v>
      </c>
      <c r="R144" s="16">
        <v>1122.49643009361</v>
      </c>
    </row>
    <row r="145" s="1" customFormat="1" ht="15.75" customHeight="1" spans="1:18">
      <c r="A145" s="22" t="s">
        <v>34</v>
      </c>
      <c r="B145" s="23" t="s">
        <v>278</v>
      </c>
      <c r="C145" s="23" t="s">
        <v>279</v>
      </c>
      <c r="D145" s="22"/>
      <c r="E145" s="22" t="s">
        <v>40</v>
      </c>
      <c r="F145" s="25">
        <v>0.195</v>
      </c>
      <c r="G145" s="26">
        <f t="shared" si="28"/>
        <v>871.130795543468</v>
      </c>
      <c r="H145" s="26">
        <f t="shared" si="29"/>
        <v>169.86888850941</v>
      </c>
      <c r="I145" s="25"/>
      <c r="N145" s="16">
        <f t="shared" si="30"/>
        <v>828.40519501364</v>
      </c>
      <c r="O145" s="16">
        <f t="shared" si="31"/>
        <v>161.537475695136</v>
      </c>
      <c r="Q145" s="16">
        <v>871.130795543468</v>
      </c>
      <c r="R145" s="16">
        <v>169.86888850941</v>
      </c>
    </row>
    <row r="146" s="1" customFormat="1" ht="23.75" customHeight="1" spans="1:18">
      <c r="A146" s="22" t="s">
        <v>102</v>
      </c>
      <c r="B146" s="23" t="s">
        <v>280</v>
      </c>
      <c r="C146" s="23" t="s">
        <v>281</v>
      </c>
      <c r="D146" s="22"/>
      <c r="E146" s="22" t="s">
        <v>46</v>
      </c>
      <c r="F146" s="25">
        <v>1.54</v>
      </c>
      <c r="G146" s="26">
        <f t="shared" si="28"/>
        <v>618.595487742098</v>
      </c>
      <c r="H146" s="26">
        <f t="shared" si="29"/>
        <v>952.63705112283</v>
      </c>
      <c r="I146" s="25"/>
      <c r="N146" s="16">
        <f t="shared" si="30"/>
        <v>588.255768570152</v>
      </c>
      <c r="O146" s="16">
        <f t="shared" si="31"/>
        <v>905.913883598033</v>
      </c>
      <c r="Q146" s="16">
        <v>618.595487742098</v>
      </c>
      <c r="R146" s="16">
        <v>952.63705112283</v>
      </c>
    </row>
    <row r="147" s="1" customFormat="1" ht="35.25" customHeight="1" spans="1:18">
      <c r="A147" s="22" t="s">
        <v>282</v>
      </c>
      <c r="B147" s="23" t="s">
        <v>283</v>
      </c>
      <c r="C147" s="23" t="s">
        <v>225</v>
      </c>
      <c r="D147" s="24" t="s">
        <v>284</v>
      </c>
      <c r="E147" s="22" t="s">
        <v>46</v>
      </c>
      <c r="F147" s="25">
        <v>4.76</v>
      </c>
      <c r="G147" s="26">
        <f t="shared" si="28"/>
        <v>598.644475700854</v>
      </c>
      <c r="H147" s="26">
        <f t="shared" si="29"/>
        <v>2849.5522689146</v>
      </c>
      <c r="I147" s="25"/>
      <c r="N147" s="16">
        <f t="shared" si="30"/>
        <v>569.283276603047</v>
      </c>
      <c r="O147" s="16">
        <f t="shared" si="31"/>
        <v>2709.7927373341</v>
      </c>
      <c r="Q147" s="16">
        <v>598.644475700854</v>
      </c>
      <c r="R147" s="16">
        <v>2849.5522689146</v>
      </c>
    </row>
    <row r="148" s="1" customFormat="1" ht="38.25" customHeight="1" spans="1:18">
      <c r="A148" s="2" t="s">
        <v>18</v>
      </c>
      <c r="B148" s="2"/>
      <c r="C148" s="2"/>
      <c r="D148" s="2"/>
      <c r="E148" s="2"/>
      <c r="F148" s="2"/>
      <c r="G148" s="2"/>
      <c r="H148" s="2"/>
      <c r="I148" s="2"/>
      <c r="Q148" s="16"/>
      <c r="R148" s="16"/>
    </row>
    <row r="149" s="1" customFormat="1" ht="31" customHeight="1" spans="1:18">
      <c r="A149" s="3" t="s">
        <v>19</v>
      </c>
      <c r="B149" s="3"/>
      <c r="C149" s="3"/>
      <c r="D149" s="3"/>
      <c r="E149" s="3"/>
      <c r="F149" s="3"/>
      <c r="G149" s="3"/>
      <c r="H149" s="3"/>
      <c r="I149" s="4"/>
      <c r="Q149" s="16"/>
      <c r="R149" s="16"/>
    </row>
    <row r="150" s="1" customFormat="1" ht="17.25" customHeight="1" spans="1:18">
      <c r="A150" s="5" t="s">
        <v>2</v>
      </c>
      <c r="B150" s="5" t="s">
        <v>20</v>
      </c>
      <c r="C150" s="5" t="s">
        <v>21</v>
      </c>
      <c r="D150" s="5" t="s">
        <v>22</v>
      </c>
      <c r="E150" s="5" t="s">
        <v>23</v>
      </c>
      <c r="F150" s="18" t="s">
        <v>24</v>
      </c>
      <c r="G150" s="18" t="s">
        <v>25</v>
      </c>
      <c r="H150" s="18" t="s">
        <v>26</v>
      </c>
      <c r="I150" s="5" t="s">
        <v>27</v>
      </c>
      <c r="Q150" s="16"/>
      <c r="R150" s="16"/>
    </row>
    <row r="151" s="1" customFormat="1" ht="17.25" customHeight="1" spans="1:18">
      <c r="A151" s="5"/>
      <c r="B151" s="5"/>
      <c r="C151" s="5"/>
      <c r="D151" s="5"/>
      <c r="E151" s="5"/>
      <c r="F151" s="19"/>
      <c r="G151" s="19"/>
      <c r="H151" s="19"/>
      <c r="I151" s="5"/>
      <c r="Q151" s="16"/>
      <c r="R151" s="16"/>
    </row>
    <row r="152" s="1" customFormat="1" ht="23.75" customHeight="1" spans="1:18">
      <c r="A152" s="22" t="s">
        <v>34</v>
      </c>
      <c r="B152" s="23" t="s">
        <v>285</v>
      </c>
      <c r="C152" s="23" t="s">
        <v>286</v>
      </c>
      <c r="D152" s="22"/>
      <c r="E152" s="22" t="s">
        <v>46</v>
      </c>
      <c r="F152" s="25">
        <v>4.76</v>
      </c>
      <c r="G152" s="26">
        <f>Q152</f>
        <v>393.751956425047</v>
      </c>
      <c r="H152" s="26">
        <f>R152</f>
        <v>1874.26349678022</v>
      </c>
      <c r="I152" s="25"/>
      <c r="N152" s="16">
        <f>G152*$P$2</f>
        <v>374.439943941825</v>
      </c>
      <c r="O152" s="16">
        <f>H152*$P$2</f>
        <v>1782.33811214138</v>
      </c>
      <c r="Q152" s="16">
        <v>393.751956425047</v>
      </c>
      <c r="R152" s="16">
        <v>1874.26349678022</v>
      </c>
    </row>
    <row r="153" s="1" customFormat="1" ht="15.75" customHeight="1" spans="1:18">
      <c r="A153" s="22" t="s">
        <v>102</v>
      </c>
      <c r="B153" s="23" t="s">
        <v>229</v>
      </c>
      <c r="C153" s="23" t="s">
        <v>230</v>
      </c>
      <c r="D153" s="22"/>
      <c r="E153" s="22" t="s">
        <v>46</v>
      </c>
      <c r="F153" s="25">
        <v>4.76</v>
      </c>
      <c r="G153" s="26">
        <f t="shared" ref="G153:G162" si="32">Q153</f>
        <v>73.0237471233139</v>
      </c>
      <c r="H153" s="26">
        <f t="shared" ref="H153:H162" si="33">R153</f>
        <v>347.592655925429</v>
      </c>
      <c r="I153" s="25"/>
      <c r="N153" s="16">
        <f>G153*$P$2</f>
        <v>69.4422144020015</v>
      </c>
      <c r="O153" s="16">
        <f>H153*$P$2</f>
        <v>330.544578828227</v>
      </c>
      <c r="Q153" s="16">
        <v>73.0237471233139</v>
      </c>
      <c r="R153" s="16">
        <v>347.592655925429</v>
      </c>
    </row>
    <row r="154" s="1" customFormat="1" ht="23.75" customHeight="1" spans="1:18">
      <c r="A154" s="22" t="s">
        <v>153</v>
      </c>
      <c r="B154" s="23" t="s">
        <v>231</v>
      </c>
      <c r="C154" s="23" t="s">
        <v>232</v>
      </c>
      <c r="D154" s="22"/>
      <c r="E154" s="22" t="s">
        <v>130</v>
      </c>
      <c r="F154" s="25">
        <v>0.051</v>
      </c>
      <c r="G154" s="26">
        <f t="shared" si="32"/>
        <v>12307.463611561</v>
      </c>
      <c r="H154" s="26">
        <f t="shared" si="33"/>
        <v>627.677097131701</v>
      </c>
      <c r="I154" s="25"/>
      <c r="N154" s="16">
        <f t="shared" ref="N154:N162" si="34">G154*$P$2</f>
        <v>11703.8300625083</v>
      </c>
      <c r="O154" s="16">
        <f t="shared" ref="O154:O162" si="35">H154*$P$2</f>
        <v>596.891960099506</v>
      </c>
      <c r="Q154" s="16">
        <v>12307.463611561</v>
      </c>
      <c r="R154" s="16">
        <v>627.677097131701</v>
      </c>
    </row>
    <row r="155" s="1" customFormat="1" ht="46.75" customHeight="1" spans="1:18">
      <c r="A155" s="22" t="s">
        <v>287</v>
      </c>
      <c r="B155" s="23" t="s">
        <v>288</v>
      </c>
      <c r="C155" s="23" t="s">
        <v>289</v>
      </c>
      <c r="D155" s="24" t="s">
        <v>290</v>
      </c>
      <c r="E155" s="22" t="s">
        <v>89</v>
      </c>
      <c r="F155" s="25">
        <v>1</v>
      </c>
      <c r="G155" s="26">
        <f t="shared" si="32"/>
        <v>2502.82498100431</v>
      </c>
      <c r="H155" s="26">
        <f t="shared" si="33"/>
        <v>2502.82498100431</v>
      </c>
      <c r="I155" s="25"/>
      <c r="N155" s="16">
        <f t="shared" si="34"/>
        <v>2380.07108356259</v>
      </c>
      <c r="O155" s="16">
        <f t="shared" si="35"/>
        <v>2380.07108356259</v>
      </c>
      <c r="Q155" s="16">
        <v>2502.82498100431</v>
      </c>
      <c r="R155" s="16">
        <v>2502.82498100431</v>
      </c>
    </row>
    <row r="156" s="1" customFormat="1" ht="23.75" customHeight="1" spans="1:18">
      <c r="A156" s="22" t="s">
        <v>34</v>
      </c>
      <c r="B156" s="23" t="s">
        <v>291</v>
      </c>
      <c r="C156" s="23" t="s">
        <v>292</v>
      </c>
      <c r="D156" s="22"/>
      <c r="E156" s="22" t="s">
        <v>46</v>
      </c>
      <c r="F156" s="25">
        <v>1.42</v>
      </c>
      <c r="G156" s="26">
        <f t="shared" si="32"/>
        <v>1762.55494651878</v>
      </c>
      <c r="H156" s="26">
        <f t="shared" si="33"/>
        <v>2502.82498100431</v>
      </c>
      <c r="I156" s="25"/>
      <c r="N156" s="16">
        <f t="shared" si="34"/>
        <v>1676.10843476408</v>
      </c>
      <c r="O156" s="16">
        <f t="shared" si="35"/>
        <v>2380.07108356259</v>
      </c>
      <c r="Q156" s="16">
        <v>1762.55494651878</v>
      </c>
      <c r="R156" s="16">
        <v>2502.82498100431</v>
      </c>
    </row>
    <row r="157" s="1" customFormat="1" ht="23.75" customHeight="1" spans="1:18">
      <c r="A157" s="22" t="s">
        <v>293</v>
      </c>
      <c r="B157" s="23" t="s">
        <v>294</v>
      </c>
      <c r="C157" s="23" t="s">
        <v>295</v>
      </c>
      <c r="D157" s="24" t="s">
        <v>296</v>
      </c>
      <c r="E157" s="22" t="s">
        <v>89</v>
      </c>
      <c r="F157" s="25">
        <v>1</v>
      </c>
      <c r="G157" s="26">
        <f t="shared" si="32"/>
        <v>5058.22820108204</v>
      </c>
      <c r="H157" s="26">
        <f t="shared" si="33"/>
        <v>5058.22820108204</v>
      </c>
      <c r="I157" s="25"/>
      <c r="N157" s="16">
        <f t="shared" si="34"/>
        <v>4810.14164667053</v>
      </c>
      <c r="O157" s="16">
        <f t="shared" si="35"/>
        <v>4810.14164667053</v>
      </c>
      <c r="Q157" s="16">
        <v>5058.22820108204</v>
      </c>
      <c r="R157" s="16">
        <v>5058.22820108204</v>
      </c>
    </row>
    <row r="158" s="1" customFormat="1" ht="15.75" customHeight="1" spans="1:18">
      <c r="A158" s="22" t="s">
        <v>34</v>
      </c>
      <c r="B158" s="23" t="s">
        <v>297</v>
      </c>
      <c r="C158" s="23" t="s">
        <v>298</v>
      </c>
      <c r="D158" s="22"/>
      <c r="E158" s="22" t="s">
        <v>165</v>
      </c>
      <c r="F158" s="25">
        <v>3.199</v>
      </c>
      <c r="G158" s="26">
        <f t="shared" si="32"/>
        <v>1581.18902580829</v>
      </c>
      <c r="H158" s="26">
        <f t="shared" si="33"/>
        <v>5058.22820108204</v>
      </c>
      <c r="I158" s="25"/>
      <c r="N158" s="16">
        <f t="shared" si="34"/>
        <v>1503.63781188675</v>
      </c>
      <c r="O158" s="16">
        <f t="shared" si="35"/>
        <v>4810.14164667053</v>
      </c>
      <c r="Q158" s="16">
        <v>1581.18902580829</v>
      </c>
      <c r="R158" s="16">
        <v>5058.22820108204</v>
      </c>
    </row>
    <row r="159" s="1" customFormat="1" ht="46.75" customHeight="1" spans="1:18">
      <c r="A159" s="22" t="s">
        <v>299</v>
      </c>
      <c r="B159" s="23" t="s">
        <v>300</v>
      </c>
      <c r="C159" s="23" t="s">
        <v>301</v>
      </c>
      <c r="D159" s="24" t="s">
        <v>302</v>
      </c>
      <c r="E159" s="22" t="s">
        <v>89</v>
      </c>
      <c r="F159" s="25">
        <v>1</v>
      </c>
      <c r="G159" s="26">
        <f t="shared" si="32"/>
        <v>8282.2470820844</v>
      </c>
      <c r="H159" s="26">
        <f t="shared" si="33"/>
        <v>8282.2470820844</v>
      </c>
      <c r="I159" s="25"/>
      <c r="N159" s="16">
        <f t="shared" si="34"/>
        <v>7876.03485525375</v>
      </c>
      <c r="O159" s="16">
        <f t="shared" si="35"/>
        <v>7876.03485525375</v>
      </c>
      <c r="Q159" s="16">
        <v>8282.2470820844</v>
      </c>
      <c r="R159" s="16">
        <v>8282.2470820844</v>
      </c>
    </row>
    <row r="160" s="1" customFormat="1" ht="23.75" customHeight="1" spans="1:18">
      <c r="A160" s="22" t="s">
        <v>34</v>
      </c>
      <c r="B160" s="23" t="s">
        <v>291</v>
      </c>
      <c r="C160" s="23" t="s">
        <v>303</v>
      </c>
      <c r="D160" s="22"/>
      <c r="E160" s="22" t="s">
        <v>46</v>
      </c>
      <c r="F160" s="25">
        <v>4.699</v>
      </c>
      <c r="G160" s="26">
        <f t="shared" si="32"/>
        <v>1762.55494651878</v>
      </c>
      <c r="H160" s="26">
        <f t="shared" si="33"/>
        <v>8282.2470820844</v>
      </c>
      <c r="I160" s="25"/>
      <c r="N160" s="16">
        <f t="shared" si="34"/>
        <v>1676.10843476408</v>
      </c>
      <c r="O160" s="16">
        <f t="shared" si="35"/>
        <v>7876.03485525375</v>
      </c>
      <c r="Q160" s="16">
        <v>1762.55494651878</v>
      </c>
      <c r="R160" s="16">
        <v>8282.2470820844</v>
      </c>
    </row>
    <row r="161" s="1" customFormat="1" ht="23.75" customHeight="1" spans="1:18">
      <c r="A161" s="22" t="s">
        <v>304</v>
      </c>
      <c r="B161" s="23" t="s">
        <v>305</v>
      </c>
      <c r="C161" s="23" t="s">
        <v>306</v>
      </c>
      <c r="D161" s="24" t="s">
        <v>307</v>
      </c>
      <c r="E161" s="22" t="s">
        <v>46</v>
      </c>
      <c r="F161" s="25">
        <v>15.11</v>
      </c>
      <c r="G161" s="26">
        <f t="shared" si="32"/>
        <v>491.747751985113</v>
      </c>
      <c r="H161" s="26">
        <f t="shared" si="33"/>
        <v>7430.30653549195</v>
      </c>
      <c r="I161" s="25"/>
      <c r="N161" s="16">
        <f t="shared" si="34"/>
        <v>467.629424266428</v>
      </c>
      <c r="O161" s="16">
        <f t="shared" si="35"/>
        <v>7065.8787016079</v>
      </c>
      <c r="Q161" s="16">
        <v>491.747751985113</v>
      </c>
      <c r="R161" s="16">
        <v>7430.30653549195</v>
      </c>
    </row>
    <row r="162" s="1" customFormat="1" ht="23.75" customHeight="1" spans="1:18">
      <c r="A162" s="22" t="s">
        <v>34</v>
      </c>
      <c r="B162" s="23" t="s">
        <v>308</v>
      </c>
      <c r="C162" s="23" t="s">
        <v>309</v>
      </c>
      <c r="D162" s="22"/>
      <c r="E162" s="22" t="s">
        <v>46</v>
      </c>
      <c r="F162" s="25">
        <v>15.11</v>
      </c>
      <c r="G162" s="26">
        <f t="shared" si="32"/>
        <v>491.747751985113</v>
      </c>
      <c r="H162" s="26">
        <f t="shared" si="33"/>
        <v>7430.30653549195</v>
      </c>
      <c r="I162" s="25"/>
      <c r="N162" s="16">
        <f t="shared" si="34"/>
        <v>467.629424266428</v>
      </c>
      <c r="O162" s="16">
        <f t="shared" si="35"/>
        <v>7065.8787016079</v>
      </c>
      <c r="Q162" s="16">
        <v>491.747751985113</v>
      </c>
      <c r="R162" s="16">
        <v>7430.30653549195</v>
      </c>
    </row>
    <row r="163" s="1" customFormat="1" ht="15.75" customHeight="1" spans="1:18">
      <c r="A163" s="22"/>
      <c r="B163" s="22"/>
      <c r="C163" s="22" t="s">
        <v>105</v>
      </c>
      <c r="D163" s="22"/>
      <c r="E163" s="22"/>
      <c r="F163" s="22"/>
      <c r="G163" s="25"/>
      <c r="H163" s="26">
        <f>R163</f>
        <v>606818.66589551</v>
      </c>
      <c r="I163" s="25"/>
      <c r="O163" s="16">
        <f>H163*$P$2</f>
        <v>577056.5543438</v>
      </c>
      <c r="Q163" s="16"/>
      <c r="R163" s="16">
        <v>606818.66589551</v>
      </c>
    </row>
    <row r="164" s="1" customFormat="1" ht="15.75" customHeight="1" spans="1:18">
      <c r="A164" s="22"/>
      <c r="B164" s="22"/>
      <c r="C164" s="22" t="s">
        <v>310</v>
      </c>
      <c r="D164" s="22"/>
      <c r="E164" s="22"/>
      <c r="F164" s="22"/>
      <c r="G164" s="25"/>
      <c r="H164" s="26">
        <f>R164</f>
        <v>643518.533526301</v>
      </c>
      <c r="I164" s="25"/>
      <c r="O164" s="16">
        <f>H164*$P$2</f>
        <v>611956.435231024</v>
      </c>
      <c r="Q164" s="16"/>
      <c r="R164" s="16">
        <v>643518.533526301</v>
      </c>
    </row>
    <row r="165" s="1" customFormat="1" ht="38.25" customHeight="1" spans="1:18">
      <c r="A165" s="2" t="s">
        <v>18</v>
      </c>
      <c r="B165" s="2"/>
      <c r="C165" s="2"/>
      <c r="D165" s="2"/>
      <c r="E165" s="2"/>
      <c r="F165" s="2"/>
      <c r="G165" s="2"/>
      <c r="H165" s="2"/>
      <c r="I165" s="2"/>
      <c r="Q165" s="16"/>
      <c r="R165" s="16"/>
    </row>
    <row r="166" s="1" customFormat="1" ht="31" customHeight="1" spans="1:18">
      <c r="A166" s="3" t="s">
        <v>311</v>
      </c>
      <c r="B166" s="3"/>
      <c r="C166" s="3"/>
      <c r="D166" s="3"/>
      <c r="E166" s="3"/>
      <c r="F166" s="3"/>
      <c r="G166" s="3"/>
      <c r="H166" s="3"/>
      <c r="I166" s="4"/>
      <c r="Q166" s="16"/>
      <c r="R166" s="16"/>
    </row>
    <row r="167" s="1" customFormat="1" ht="17.25" customHeight="1" spans="1:18">
      <c r="A167" s="5" t="s">
        <v>2</v>
      </c>
      <c r="B167" s="5" t="s">
        <v>20</v>
      </c>
      <c r="C167" s="5" t="s">
        <v>21</v>
      </c>
      <c r="D167" s="5" t="s">
        <v>22</v>
      </c>
      <c r="E167" s="5" t="s">
        <v>23</v>
      </c>
      <c r="F167" s="18" t="s">
        <v>24</v>
      </c>
      <c r="G167" s="18" t="s">
        <v>25</v>
      </c>
      <c r="H167" s="18" t="s">
        <v>26</v>
      </c>
      <c r="I167" s="5" t="s">
        <v>27</v>
      </c>
      <c r="Q167" s="16"/>
      <c r="R167" s="16"/>
    </row>
    <row r="168" s="1" customFormat="1" ht="17.25" customHeight="1" spans="1:18">
      <c r="A168" s="5"/>
      <c r="B168" s="5"/>
      <c r="C168" s="5"/>
      <c r="D168" s="5"/>
      <c r="E168" s="5"/>
      <c r="F168" s="19"/>
      <c r="G168" s="19"/>
      <c r="H168" s="19"/>
      <c r="I168" s="5"/>
      <c r="Q168" s="16"/>
      <c r="R168" s="16"/>
    </row>
    <row r="169" s="1" customFormat="1" ht="1.5" customHeight="1" spans="1:18">
      <c r="A169" s="21"/>
      <c r="B169" s="21"/>
      <c r="C169" s="21"/>
      <c r="D169" s="21"/>
      <c r="E169" s="21"/>
      <c r="F169" s="21"/>
      <c r="G169" s="21"/>
      <c r="H169" s="21"/>
      <c r="I169" s="21"/>
      <c r="Q169" s="16"/>
      <c r="R169" s="16"/>
    </row>
    <row r="170" s="1" customFormat="1" ht="15.75" customHeight="1" spans="1:18">
      <c r="A170" s="22" t="s">
        <v>28</v>
      </c>
      <c r="B170" s="22" t="s">
        <v>29</v>
      </c>
      <c r="C170" s="10"/>
      <c r="D170" s="10"/>
      <c r="E170" s="10"/>
      <c r="F170" s="10"/>
      <c r="G170" s="10"/>
      <c r="H170" s="10"/>
      <c r="I170" s="10"/>
      <c r="Q170" s="16"/>
      <c r="R170" s="16"/>
    </row>
    <row r="171" s="1" customFormat="1" ht="23.75" customHeight="1" spans="1:18">
      <c r="A171" s="22" t="s">
        <v>6</v>
      </c>
      <c r="B171" s="23" t="s">
        <v>312</v>
      </c>
      <c r="C171" s="23" t="s">
        <v>313</v>
      </c>
      <c r="D171" s="24" t="s">
        <v>314</v>
      </c>
      <c r="E171" s="22" t="s">
        <v>165</v>
      </c>
      <c r="F171" s="25">
        <v>27.9</v>
      </c>
      <c r="G171" s="26">
        <f>Q171</f>
        <v>40.2633865503465</v>
      </c>
      <c r="H171" s="26">
        <f>R171</f>
        <v>1123.35228857012</v>
      </c>
      <c r="I171" s="25"/>
      <c r="N171" s="16">
        <f>G171*$P$2</f>
        <v>38.2886229688858</v>
      </c>
      <c r="O171" s="16">
        <f>H171*$P$2</f>
        <v>1068.25619808491</v>
      </c>
      <c r="Q171" s="16">
        <v>40.2633865503465</v>
      </c>
      <c r="R171" s="16">
        <v>1123.35228857012</v>
      </c>
    </row>
    <row r="172" s="1" customFormat="1" ht="46.75" customHeight="1" spans="1:18">
      <c r="A172" s="22" t="s">
        <v>34</v>
      </c>
      <c r="B172" s="23" t="s">
        <v>315</v>
      </c>
      <c r="C172" s="23" t="s">
        <v>316</v>
      </c>
      <c r="D172" s="22"/>
      <c r="E172" s="22" t="s">
        <v>165</v>
      </c>
      <c r="F172" s="25">
        <v>27.9</v>
      </c>
      <c r="G172" s="26">
        <f t="shared" ref="G172:G182" si="36">Q172</f>
        <v>40.2633865503465</v>
      </c>
      <c r="H172" s="26">
        <f t="shared" ref="H172:H182" si="37">R172</f>
        <v>1123.35228857012</v>
      </c>
      <c r="I172" s="25"/>
      <c r="N172" s="16">
        <f>G172*$P$2</f>
        <v>38.2886229688858</v>
      </c>
      <c r="O172" s="16">
        <f>H172*$P$2</f>
        <v>1068.25619808491</v>
      </c>
      <c r="Q172" s="16">
        <v>40.2633865503465</v>
      </c>
      <c r="R172" s="16">
        <v>1123.35228857012</v>
      </c>
    </row>
    <row r="173" s="1" customFormat="1" ht="23.75" customHeight="1" spans="1:18">
      <c r="A173" s="22" t="s">
        <v>8</v>
      </c>
      <c r="B173" s="23" t="s">
        <v>317</v>
      </c>
      <c r="C173" s="23" t="s">
        <v>313</v>
      </c>
      <c r="D173" s="24" t="s">
        <v>318</v>
      </c>
      <c r="E173" s="22" t="s">
        <v>165</v>
      </c>
      <c r="F173" s="25">
        <v>4.9</v>
      </c>
      <c r="G173" s="26">
        <f t="shared" si="36"/>
        <v>21.8909579213268</v>
      </c>
      <c r="H173" s="26">
        <f t="shared" si="37"/>
        <v>107.267595722227</v>
      </c>
      <c r="I173" s="25"/>
      <c r="N173" s="16">
        <f t="shared" ref="N173:N182" si="38">G173*$P$2</f>
        <v>20.8172909953649</v>
      </c>
      <c r="O173" s="16">
        <f t="shared" ref="O173:O182" si="39">H173*$P$2</f>
        <v>102.006534503786</v>
      </c>
      <c r="Q173" s="16">
        <v>21.8909579213268</v>
      </c>
      <c r="R173" s="16">
        <v>107.267595722227</v>
      </c>
    </row>
    <row r="174" s="1" customFormat="1" ht="35.25" customHeight="1" spans="1:18">
      <c r="A174" s="22" t="s">
        <v>34</v>
      </c>
      <c r="B174" s="23" t="s">
        <v>319</v>
      </c>
      <c r="C174" s="23" t="s">
        <v>320</v>
      </c>
      <c r="D174" s="22"/>
      <c r="E174" s="22" t="s">
        <v>165</v>
      </c>
      <c r="F174" s="25">
        <v>4.9</v>
      </c>
      <c r="G174" s="26">
        <f t="shared" si="36"/>
        <v>21.8909579213268</v>
      </c>
      <c r="H174" s="26">
        <f t="shared" si="37"/>
        <v>107.267595722227</v>
      </c>
      <c r="I174" s="25"/>
      <c r="N174" s="16">
        <f t="shared" si="38"/>
        <v>20.8172909953649</v>
      </c>
      <c r="O174" s="16">
        <f t="shared" si="39"/>
        <v>102.006534503786</v>
      </c>
      <c r="Q174" s="16">
        <v>21.8909579213268</v>
      </c>
      <c r="R174" s="16">
        <v>107.267595722227</v>
      </c>
    </row>
    <row r="175" s="1" customFormat="1" ht="23.75" customHeight="1" spans="1:18">
      <c r="A175" s="22" t="s">
        <v>10</v>
      </c>
      <c r="B175" s="23" t="s">
        <v>321</v>
      </c>
      <c r="C175" s="23" t="s">
        <v>313</v>
      </c>
      <c r="D175" s="24" t="s">
        <v>322</v>
      </c>
      <c r="E175" s="22" t="s">
        <v>165</v>
      </c>
      <c r="F175" s="25">
        <v>7.51</v>
      </c>
      <c r="G175" s="26">
        <f t="shared" si="36"/>
        <v>20.2267886614518</v>
      </c>
      <c r="H175" s="26">
        <f t="shared" si="37"/>
        <v>151.905370041388</v>
      </c>
      <c r="I175" s="25"/>
      <c r="N175" s="16">
        <f t="shared" si="38"/>
        <v>19.2347428093576</v>
      </c>
      <c r="O175" s="16">
        <f t="shared" si="39"/>
        <v>144.454998418749</v>
      </c>
      <c r="Q175" s="16">
        <v>20.2267886614518</v>
      </c>
      <c r="R175" s="16">
        <v>151.905370041388</v>
      </c>
    </row>
    <row r="176" s="1" customFormat="1" ht="35.25" customHeight="1" spans="1:18">
      <c r="A176" s="22" t="s">
        <v>34</v>
      </c>
      <c r="B176" s="23" t="s">
        <v>323</v>
      </c>
      <c r="C176" s="23" t="s">
        <v>324</v>
      </c>
      <c r="D176" s="22"/>
      <c r="E176" s="22" t="s">
        <v>165</v>
      </c>
      <c r="F176" s="25">
        <v>7.51</v>
      </c>
      <c r="G176" s="26">
        <f t="shared" si="36"/>
        <v>20.2267886614518</v>
      </c>
      <c r="H176" s="26">
        <f t="shared" si="37"/>
        <v>151.905370041388</v>
      </c>
      <c r="I176" s="25"/>
      <c r="N176" s="16">
        <f t="shared" si="38"/>
        <v>19.2347428093576</v>
      </c>
      <c r="O176" s="16">
        <f t="shared" si="39"/>
        <v>144.454998418749</v>
      </c>
      <c r="Q176" s="16">
        <v>20.2267886614518</v>
      </c>
      <c r="R176" s="16">
        <v>151.905370041388</v>
      </c>
    </row>
    <row r="177" s="1" customFormat="1" ht="23.75" customHeight="1" spans="1:18">
      <c r="A177" s="22" t="s">
        <v>12</v>
      </c>
      <c r="B177" s="23" t="s">
        <v>325</v>
      </c>
      <c r="C177" s="23" t="s">
        <v>313</v>
      </c>
      <c r="D177" s="24" t="s">
        <v>326</v>
      </c>
      <c r="E177" s="22" t="s">
        <v>165</v>
      </c>
      <c r="F177" s="25">
        <v>40.77</v>
      </c>
      <c r="G177" s="26">
        <f t="shared" si="36"/>
        <v>21.2252902173768</v>
      </c>
      <c r="H177" s="26">
        <f t="shared" si="37"/>
        <v>865.358505596359</v>
      </c>
      <c r="I177" s="25"/>
      <c r="N177" s="16">
        <f t="shared" si="38"/>
        <v>20.184271720962</v>
      </c>
      <c r="O177" s="16">
        <f t="shared" si="39"/>
        <v>822.916013591318</v>
      </c>
      <c r="Q177" s="16">
        <v>21.2252902173768</v>
      </c>
      <c r="R177" s="16">
        <v>865.358505596359</v>
      </c>
    </row>
    <row r="178" s="1" customFormat="1" ht="35.25" customHeight="1" spans="1:18">
      <c r="A178" s="22" t="s">
        <v>34</v>
      </c>
      <c r="B178" s="23" t="s">
        <v>327</v>
      </c>
      <c r="C178" s="23" t="s">
        <v>328</v>
      </c>
      <c r="D178" s="22"/>
      <c r="E178" s="22" t="s">
        <v>165</v>
      </c>
      <c r="F178" s="25">
        <v>40.77</v>
      </c>
      <c r="G178" s="26">
        <f t="shared" si="36"/>
        <v>21.2252902173768</v>
      </c>
      <c r="H178" s="26">
        <f t="shared" si="37"/>
        <v>865.358505596359</v>
      </c>
      <c r="I178" s="25"/>
      <c r="N178" s="16">
        <f t="shared" si="38"/>
        <v>20.184271720962</v>
      </c>
      <c r="O178" s="16">
        <f t="shared" si="39"/>
        <v>822.916013591318</v>
      </c>
      <c r="Q178" s="16">
        <v>21.2252902173768</v>
      </c>
      <c r="R178" s="16">
        <v>865.358505596359</v>
      </c>
    </row>
    <row r="179" s="1" customFormat="1" ht="23.75" customHeight="1" spans="1:18">
      <c r="A179" s="22" t="s">
        <v>54</v>
      </c>
      <c r="B179" s="23" t="s">
        <v>329</v>
      </c>
      <c r="C179" s="23" t="s">
        <v>313</v>
      </c>
      <c r="D179" s="24" t="s">
        <v>330</v>
      </c>
      <c r="E179" s="22" t="s">
        <v>165</v>
      </c>
      <c r="F179" s="25">
        <v>26.31</v>
      </c>
      <c r="G179" s="26">
        <f t="shared" si="36"/>
        <v>20.217279122824</v>
      </c>
      <c r="H179" s="26">
        <f t="shared" si="37"/>
        <v>531.916043149181</v>
      </c>
      <c r="I179" s="25"/>
      <c r="N179" s="16">
        <f t="shared" si="38"/>
        <v>19.2256996768661</v>
      </c>
      <c r="O179" s="16">
        <f t="shared" si="39"/>
        <v>505.827615910399</v>
      </c>
      <c r="Q179" s="16">
        <v>20.217279122824</v>
      </c>
      <c r="R179" s="16">
        <v>531.916043149181</v>
      </c>
    </row>
    <row r="180" s="1" customFormat="1" ht="35.25" customHeight="1" spans="1:18">
      <c r="A180" s="22" t="s">
        <v>34</v>
      </c>
      <c r="B180" s="23" t="s">
        <v>331</v>
      </c>
      <c r="C180" s="23" t="s">
        <v>332</v>
      </c>
      <c r="D180" s="22"/>
      <c r="E180" s="22" t="s">
        <v>165</v>
      </c>
      <c r="F180" s="25">
        <v>26.31</v>
      </c>
      <c r="G180" s="26">
        <f t="shared" si="36"/>
        <v>20.217279122824</v>
      </c>
      <c r="H180" s="26">
        <f t="shared" si="37"/>
        <v>531.916043149181</v>
      </c>
      <c r="I180" s="25"/>
      <c r="N180" s="16">
        <f t="shared" si="38"/>
        <v>19.2256996768661</v>
      </c>
      <c r="O180" s="16">
        <f t="shared" si="39"/>
        <v>505.827615910399</v>
      </c>
      <c r="Q180" s="16">
        <v>20.217279122824</v>
      </c>
      <c r="R180" s="16">
        <v>531.916043149181</v>
      </c>
    </row>
    <row r="181" s="1" customFormat="1" ht="23.75" customHeight="1" spans="1:18">
      <c r="A181" s="22" t="s">
        <v>60</v>
      </c>
      <c r="B181" s="23" t="s">
        <v>333</v>
      </c>
      <c r="C181" s="23" t="s">
        <v>313</v>
      </c>
      <c r="D181" s="24" t="s">
        <v>334</v>
      </c>
      <c r="E181" s="22" t="s">
        <v>165</v>
      </c>
      <c r="F181" s="25">
        <v>40.32</v>
      </c>
      <c r="G181" s="26">
        <f t="shared" si="36"/>
        <v>15.0155614933862</v>
      </c>
      <c r="H181" s="26">
        <f t="shared" si="37"/>
        <v>605.424776742516</v>
      </c>
      <c r="I181" s="25"/>
      <c r="N181" s="16">
        <f t="shared" si="38"/>
        <v>14.2791062040318</v>
      </c>
      <c r="O181" s="16">
        <f t="shared" si="39"/>
        <v>575.731030069465</v>
      </c>
      <c r="Q181" s="16">
        <v>15.0155614933862</v>
      </c>
      <c r="R181" s="16">
        <v>605.424776742516</v>
      </c>
    </row>
    <row r="182" s="1" customFormat="1" ht="35.25" customHeight="1" spans="1:18">
      <c r="A182" s="22" t="s">
        <v>34</v>
      </c>
      <c r="B182" s="23" t="s">
        <v>335</v>
      </c>
      <c r="C182" s="23" t="s">
        <v>336</v>
      </c>
      <c r="D182" s="22"/>
      <c r="E182" s="22" t="s">
        <v>165</v>
      </c>
      <c r="F182" s="25">
        <v>40.32</v>
      </c>
      <c r="G182" s="26">
        <f t="shared" si="36"/>
        <v>15.0155614933862</v>
      </c>
      <c r="H182" s="26">
        <f t="shared" si="37"/>
        <v>605.424776742516</v>
      </c>
      <c r="I182" s="25"/>
      <c r="N182" s="16">
        <f t="shared" si="38"/>
        <v>14.2791062040318</v>
      </c>
      <c r="O182" s="16">
        <f t="shared" si="39"/>
        <v>575.731030069465</v>
      </c>
      <c r="Q182" s="16">
        <v>15.0155614933862</v>
      </c>
      <c r="R182" s="16">
        <v>605.424776742516</v>
      </c>
    </row>
    <row r="183" s="1" customFormat="1" ht="38.25" customHeight="1" spans="1:18">
      <c r="A183" s="2" t="s">
        <v>18</v>
      </c>
      <c r="B183" s="2"/>
      <c r="C183" s="2"/>
      <c r="D183" s="2"/>
      <c r="E183" s="2"/>
      <c r="F183" s="2"/>
      <c r="G183" s="2"/>
      <c r="H183" s="2"/>
      <c r="I183" s="2"/>
      <c r="Q183" s="16"/>
      <c r="R183" s="16"/>
    </row>
    <row r="184" s="1" customFormat="1" ht="31" customHeight="1" spans="1:18">
      <c r="A184" s="3" t="s">
        <v>311</v>
      </c>
      <c r="B184" s="3"/>
      <c r="C184" s="3"/>
      <c r="D184" s="3"/>
      <c r="E184" s="3"/>
      <c r="F184" s="3"/>
      <c r="G184" s="3"/>
      <c r="H184" s="3"/>
      <c r="I184" s="4"/>
      <c r="Q184" s="16"/>
      <c r="R184" s="16"/>
    </row>
    <row r="185" s="1" customFormat="1" ht="17.25" customHeight="1" spans="1:18">
      <c r="A185" s="5" t="s">
        <v>2</v>
      </c>
      <c r="B185" s="5" t="s">
        <v>20</v>
      </c>
      <c r="C185" s="5" t="s">
        <v>21</v>
      </c>
      <c r="D185" s="5" t="s">
        <v>22</v>
      </c>
      <c r="E185" s="5" t="s">
        <v>23</v>
      </c>
      <c r="F185" s="18" t="s">
        <v>24</v>
      </c>
      <c r="G185" s="18" t="s">
        <v>25</v>
      </c>
      <c r="H185" s="18" t="s">
        <v>26</v>
      </c>
      <c r="I185" s="5" t="s">
        <v>27</v>
      </c>
      <c r="Q185" s="16"/>
      <c r="R185" s="16"/>
    </row>
    <row r="186" s="1" customFormat="1" ht="17.25" customHeight="1" spans="1:18">
      <c r="A186" s="5"/>
      <c r="B186" s="5"/>
      <c r="C186" s="5"/>
      <c r="D186" s="5"/>
      <c r="E186" s="5"/>
      <c r="F186" s="19"/>
      <c r="G186" s="19"/>
      <c r="H186" s="19"/>
      <c r="I186" s="5"/>
      <c r="Q186" s="16"/>
      <c r="R186" s="16"/>
    </row>
    <row r="187" s="1" customFormat="1" ht="23.75" customHeight="1" spans="1:18">
      <c r="A187" s="22" t="s">
        <v>66</v>
      </c>
      <c r="B187" s="23" t="s">
        <v>337</v>
      </c>
      <c r="C187" s="23" t="s">
        <v>313</v>
      </c>
      <c r="D187" s="24" t="s">
        <v>338</v>
      </c>
      <c r="E187" s="22" t="s">
        <v>165</v>
      </c>
      <c r="F187" s="25">
        <v>115.24</v>
      </c>
      <c r="G187" s="26">
        <f>Q187</f>
        <v>12.9615011497691</v>
      </c>
      <c r="H187" s="26">
        <f>R187</f>
        <v>1493.68225135475</v>
      </c>
      <c r="I187" s="25"/>
      <c r="N187" s="16">
        <f>G187*$P$2</f>
        <v>12.3257895858742</v>
      </c>
      <c r="O187" s="16">
        <f>H187*$P$2</f>
        <v>1420.42290670024</v>
      </c>
      <c r="Q187" s="16">
        <v>12.9615011497691</v>
      </c>
      <c r="R187" s="16">
        <v>1493.68225135475</v>
      </c>
    </row>
    <row r="188" s="1" customFormat="1" ht="35.25" customHeight="1" spans="1:18">
      <c r="A188" s="22" t="s">
        <v>34</v>
      </c>
      <c r="B188" s="23" t="s">
        <v>339</v>
      </c>
      <c r="C188" s="23" t="s">
        <v>340</v>
      </c>
      <c r="D188" s="22"/>
      <c r="E188" s="22" t="s">
        <v>165</v>
      </c>
      <c r="F188" s="25">
        <v>115.24</v>
      </c>
      <c r="G188" s="26">
        <f t="shared" ref="G188:G199" si="40">Q188</f>
        <v>12.9615011497691</v>
      </c>
      <c r="H188" s="26">
        <f t="shared" ref="H188:H199" si="41">R188</f>
        <v>1493.68225135475</v>
      </c>
      <c r="I188" s="25"/>
      <c r="N188" s="16">
        <f t="shared" ref="N188:N199" si="42">G188*$P$2</f>
        <v>12.3257895858742</v>
      </c>
      <c r="O188" s="16">
        <f t="shared" ref="O188:O199" si="43">H188*$P$2</f>
        <v>1420.42290670024</v>
      </c>
      <c r="Q188" s="16">
        <v>12.9615011497691</v>
      </c>
      <c r="R188" s="16">
        <v>1493.68225135475</v>
      </c>
    </row>
    <row r="189" s="1" customFormat="1" ht="15.75" customHeight="1" spans="1:18">
      <c r="A189" s="22" t="s">
        <v>72</v>
      </c>
      <c r="B189" s="23" t="s">
        <v>341</v>
      </c>
      <c r="C189" s="23" t="s">
        <v>342</v>
      </c>
      <c r="D189" s="24" t="s">
        <v>343</v>
      </c>
      <c r="E189" s="22" t="s">
        <v>89</v>
      </c>
      <c r="F189" s="25">
        <v>82</v>
      </c>
      <c r="G189" s="26">
        <f t="shared" si="40"/>
        <v>7.44596874561203</v>
      </c>
      <c r="H189" s="26">
        <f t="shared" si="41"/>
        <v>610.569437140186</v>
      </c>
      <c r="I189" s="25"/>
      <c r="N189" s="16">
        <f t="shared" si="42"/>
        <v>7.08077274082135</v>
      </c>
      <c r="O189" s="16">
        <f t="shared" si="43"/>
        <v>580.62336474735</v>
      </c>
      <c r="Q189" s="16">
        <v>7.44596874561203</v>
      </c>
      <c r="R189" s="16">
        <v>610.569437140186</v>
      </c>
    </row>
    <row r="190" s="1" customFormat="1" ht="15.75" customHeight="1" spans="1:18">
      <c r="A190" s="22" t="s">
        <v>34</v>
      </c>
      <c r="B190" s="23" t="s">
        <v>344</v>
      </c>
      <c r="C190" s="23" t="s">
        <v>345</v>
      </c>
      <c r="D190" s="22"/>
      <c r="E190" s="22" t="s">
        <v>89</v>
      </c>
      <c r="F190" s="25">
        <v>82</v>
      </c>
      <c r="G190" s="26">
        <f t="shared" si="40"/>
        <v>7.44596874561203</v>
      </c>
      <c r="H190" s="26">
        <f t="shared" si="41"/>
        <v>610.569437140186</v>
      </c>
      <c r="I190" s="25"/>
      <c r="N190" s="16">
        <f t="shared" si="42"/>
        <v>7.08077274082135</v>
      </c>
      <c r="O190" s="16">
        <f t="shared" si="43"/>
        <v>580.62336474735</v>
      </c>
      <c r="Q190" s="16">
        <v>7.44596874561203</v>
      </c>
      <c r="R190" s="16">
        <v>610.569437140186</v>
      </c>
    </row>
    <row r="191" s="1" customFormat="1" ht="15.75" customHeight="1" spans="1:18">
      <c r="A191" s="22" t="s">
        <v>80</v>
      </c>
      <c r="B191" s="23" t="s">
        <v>346</v>
      </c>
      <c r="C191" s="23" t="s">
        <v>347</v>
      </c>
      <c r="D191" s="24" t="s">
        <v>348</v>
      </c>
      <c r="E191" s="22" t="s">
        <v>79</v>
      </c>
      <c r="F191" s="25">
        <v>3</v>
      </c>
      <c r="G191" s="26">
        <f t="shared" si="40"/>
        <v>80.7359829505059</v>
      </c>
      <c r="H191" s="26">
        <f t="shared" si="41"/>
        <v>242.207948851518</v>
      </c>
      <c r="I191" s="25"/>
      <c r="N191" s="16">
        <f t="shared" si="42"/>
        <v>76.776194852584</v>
      </c>
      <c r="O191" s="16">
        <f t="shared" si="43"/>
        <v>230.328584557752</v>
      </c>
      <c r="Q191" s="16">
        <v>80.7359829505059</v>
      </c>
      <c r="R191" s="16">
        <v>242.207948851518</v>
      </c>
    </row>
    <row r="192" s="1" customFormat="1" ht="15.75" customHeight="1" spans="1:18">
      <c r="A192" s="22" t="s">
        <v>34</v>
      </c>
      <c r="B192" s="23" t="s">
        <v>349</v>
      </c>
      <c r="C192" s="23" t="s">
        <v>350</v>
      </c>
      <c r="D192" s="22"/>
      <c r="E192" s="22" t="s">
        <v>79</v>
      </c>
      <c r="F192" s="25">
        <v>3</v>
      </c>
      <c r="G192" s="26">
        <f t="shared" si="40"/>
        <v>80.7359829505059</v>
      </c>
      <c r="H192" s="26">
        <f t="shared" si="41"/>
        <v>242.207948851518</v>
      </c>
      <c r="I192" s="25"/>
      <c r="N192" s="16">
        <f t="shared" si="42"/>
        <v>76.776194852584</v>
      </c>
      <c r="O192" s="16">
        <f t="shared" si="43"/>
        <v>230.328584557752</v>
      </c>
      <c r="Q192" s="16">
        <v>80.7359829505059</v>
      </c>
      <c r="R192" s="16">
        <v>242.207948851518</v>
      </c>
    </row>
    <row r="193" s="1" customFormat="1" ht="46.75" customHeight="1" spans="1:18">
      <c r="A193" s="22" t="s">
        <v>86</v>
      </c>
      <c r="B193" s="23" t="s">
        <v>351</v>
      </c>
      <c r="C193" s="23" t="s">
        <v>352</v>
      </c>
      <c r="D193" s="24" t="s">
        <v>353</v>
      </c>
      <c r="E193" s="22" t="s">
        <v>354</v>
      </c>
      <c r="F193" s="25">
        <v>105.39</v>
      </c>
      <c r="G193" s="26">
        <f t="shared" si="40"/>
        <v>5.74376133122563</v>
      </c>
      <c r="H193" s="26">
        <f t="shared" si="41"/>
        <v>605.339190894865</v>
      </c>
      <c r="I193" s="25"/>
      <c r="N193" s="16">
        <f t="shared" si="42"/>
        <v>5.46205202484814</v>
      </c>
      <c r="O193" s="16">
        <f t="shared" si="43"/>
        <v>575.649641877042</v>
      </c>
      <c r="Q193" s="16">
        <v>5.74376133122563</v>
      </c>
      <c r="R193" s="16">
        <v>605.339190894865</v>
      </c>
    </row>
    <row r="194" s="1" customFormat="1" ht="35.25" customHeight="1" spans="1:18">
      <c r="A194" s="22" t="s">
        <v>34</v>
      </c>
      <c r="B194" s="23" t="s">
        <v>355</v>
      </c>
      <c r="C194" s="23" t="s">
        <v>356</v>
      </c>
      <c r="D194" s="22"/>
      <c r="E194" s="22" t="s">
        <v>354</v>
      </c>
      <c r="F194" s="25">
        <v>105.39</v>
      </c>
      <c r="G194" s="26">
        <f t="shared" si="40"/>
        <v>3.6706819103528</v>
      </c>
      <c r="H194" s="26">
        <f t="shared" si="41"/>
        <v>386.85754091985</v>
      </c>
      <c r="I194" s="25"/>
      <c r="N194" s="16">
        <f t="shared" si="42"/>
        <v>3.49064914170759</v>
      </c>
      <c r="O194" s="16">
        <f t="shared" si="43"/>
        <v>367.883672885509</v>
      </c>
      <c r="Q194" s="16">
        <v>3.6706819103528</v>
      </c>
      <c r="R194" s="16">
        <v>386.85754091985</v>
      </c>
    </row>
    <row r="195" s="1" customFormat="1" ht="35.25" customHeight="1" spans="1:18">
      <c r="A195" s="22" t="s">
        <v>102</v>
      </c>
      <c r="B195" s="23" t="s">
        <v>357</v>
      </c>
      <c r="C195" s="23" t="s">
        <v>358</v>
      </c>
      <c r="D195" s="22"/>
      <c r="E195" s="22" t="s">
        <v>354</v>
      </c>
      <c r="F195" s="25">
        <v>105.39</v>
      </c>
      <c r="G195" s="26">
        <f t="shared" si="40"/>
        <v>2.07307942087283</v>
      </c>
      <c r="H195" s="26">
        <f t="shared" si="41"/>
        <v>218.481649975014</v>
      </c>
      <c r="I195" s="25"/>
      <c r="N195" s="16">
        <f t="shared" si="42"/>
        <v>1.97140288314055</v>
      </c>
      <c r="O195" s="16">
        <f t="shared" si="43"/>
        <v>207.765968991533</v>
      </c>
      <c r="Q195" s="16">
        <v>2.07307942087283</v>
      </c>
      <c r="R195" s="16">
        <v>218.481649975014</v>
      </c>
    </row>
    <row r="196" s="1" customFormat="1" ht="69" customHeight="1" spans="1:18">
      <c r="A196" s="22" t="s">
        <v>91</v>
      </c>
      <c r="B196" s="23" t="s">
        <v>359</v>
      </c>
      <c r="C196" s="23" t="s">
        <v>360</v>
      </c>
      <c r="D196" s="24" t="s">
        <v>361</v>
      </c>
      <c r="E196" s="22" t="s">
        <v>354</v>
      </c>
      <c r="F196" s="25">
        <v>105.39</v>
      </c>
      <c r="G196" s="26">
        <f t="shared" si="40"/>
        <v>1.28378771476069</v>
      </c>
      <c r="H196" s="26">
        <f t="shared" si="41"/>
        <v>135.301715597149</v>
      </c>
      <c r="I196" s="25"/>
      <c r="N196" s="16">
        <f t="shared" si="42"/>
        <v>1.22082288634851</v>
      </c>
      <c r="O196" s="16">
        <f t="shared" si="43"/>
        <v>128.665689088641</v>
      </c>
      <c r="Q196" s="16">
        <v>1.28378771476069</v>
      </c>
      <c r="R196" s="16">
        <v>135.301715597149</v>
      </c>
    </row>
    <row r="197" s="1" customFormat="1" ht="23.75" customHeight="1" spans="1:18">
      <c r="A197" s="22" t="s">
        <v>34</v>
      </c>
      <c r="B197" s="23" t="s">
        <v>362</v>
      </c>
      <c r="C197" s="23" t="s">
        <v>363</v>
      </c>
      <c r="D197" s="22"/>
      <c r="E197" s="22" t="s">
        <v>354</v>
      </c>
      <c r="F197" s="25">
        <v>105.39</v>
      </c>
      <c r="G197" s="26">
        <f t="shared" si="40"/>
        <v>0.256757542952139</v>
      </c>
      <c r="H197" s="26">
        <f t="shared" si="41"/>
        <v>27.064146934881</v>
      </c>
      <c r="I197" s="25"/>
      <c r="N197" s="16">
        <f t="shared" si="42"/>
        <v>0.244164577269702</v>
      </c>
      <c r="O197" s="16">
        <f t="shared" si="43"/>
        <v>25.7367550707249</v>
      </c>
      <c r="Q197" s="16">
        <v>0.256757542952139</v>
      </c>
      <c r="R197" s="16">
        <v>27.064146934881</v>
      </c>
    </row>
    <row r="198" s="1" customFormat="1" ht="23.75" customHeight="1" spans="1:18">
      <c r="A198" s="22" t="s">
        <v>102</v>
      </c>
      <c r="B198" s="23" t="s">
        <v>364</v>
      </c>
      <c r="C198" s="23" t="s">
        <v>365</v>
      </c>
      <c r="D198" s="22"/>
      <c r="E198" s="22" t="s">
        <v>354</v>
      </c>
      <c r="F198" s="25">
        <v>105.39</v>
      </c>
      <c r="G198" s="26">
        <f t="shared" si="40"/>
        <v>0.608610472182848</v>
      </c>
      <c r="H198" s="26">
        <f t="shared" si="41"/>
        <v>64.1418380448954</v>
      </c>
      <c r="I198" s="25"/>
      <c r="N198" s="16">
        <f t="shared" si="42"/>
        <v>0.578760479454108</v>
      </c>
      <c r="O198" s="16">
        <f t="shared" si="43"/>
        <v>60.9959286549681</v>
      </c>
      <c r="Q198" s="16">
        <v>0.608610472182848</v>
      </c>
      <c r="R198" s="16">
        <v>64.1418380448954</v>
      </c>
    </row>
    <row r="199" s="1" customFormat="1" ht="23.75" customHeight="1" spans="1:18">
      <c r="A199" s="22" t="s">
        <v>153</v>
      </c>
      <c r="B199" s="23" t="s">
        <v>366</v>
      </c>
      <c r="C199" s="23" t="s">
        <v>367</v>
      </c>
      <c r="D199" s="22"/>
      <c r="E199" s="22" t="s">
        <v>354</v>
      </c>
      <c r="F199" s="25">
        <v>105.39</v>
      </c>
      <c r="G199" s="26">
        <f t="shared" si="40"/>
        <v>0.418419699625708</v>
      </c>
      <c r="H199" s="26">
        <f t="shared" si="41"/>
        <v>44.0957306173729</v>
      </c>
      <c r="I199" s="25"/>
      <c r="N199" s="16">
        <f t="shared" si="42"/>
        <v>0.397897829624699</v>
      </c>
      <c r="O199" s="16">
        <f t="shared" si="43"/>
        <v>41.9330053629484</v>
      </c>
      <c r="Q199" s="16">
        <v>0.418419699625708</v>
      </c>
      <c r="R199" s="16">
        <v>44.0957306173729</v>
      </c>
    </row>
    <row r="200" s="1" customFormat="1" ht="38.25" customHeight="1" spans="1:18">
      <c r="A200" s="2" t="s">
        <v>18</v>
      </c>
      <c r="B200" s="2"/>
      <c r="C200" s="2"/>
      <c r="D200" s="2"/>
      <c r="E200" s="2"/>
      <c r="F200" s="2"/>
      <c r="G200" s="2"/>
      <c r="H200" s="2"/>
      <c r="I200" s="2"/>
      <c r="Q200" s="16"/>
      <c r="R200" s="16"/>
    </row>
    <row r="201" s="1" customFormat="1" ht="31" customHeight="1" spans="1:18">
      <c r="A201" s="3" t="s">
        <v>311</v>
      </c>
      <c r="B201" s="3"/>
      <c r="C201" s="3"/>
      <c r="D201" s="3"/>
      <c r="E201" s="3"/>
      <c r="F201" s="3"/>
      <c r="G201" s="3"/>
      <c r="H201" s="3"/>
      <c r="I201" s="4"/>
      <c r="Q201" s="16"/>
      <c r="R201" s="16"/>
    </row>
    <row r="202" s="1" customFormat="1" ht="17.25" customHeight="1" spans="1:18">
      <c r="A202" s="5" t="s">
        <v>2</v>
      </c>
      <c r="B202" s="5" t="s">
        <v>20</v>
      </c>
      <c r="C202" s="5" t="s">
        <v>21</v>
      </c>
      <c r="D202" s="5" t="s">
        <v>22</v>
      </c>
      <c r="E202" s="5" t="s">
        <v>23</v>
      </c>
      <c r="F202" s="18" t="s">
        <v>24</v>
      </c>
      <c r="G202" s="18" t="s">
        <v>25</v>
      </c>
      <c r="H202" s="18" t="s">
        <v>26</v>
      </c>
      <c r="I202" s="5" t="s">
        <v>27</v>
      </c>
      <c r="Q202" s="16"/>
      <c r="R202" s="16"/>
    </row>
    <row r="203" s="1" customFormat="1" ht="17.25" customHeight="1" spans="1:18">
      <c r="A203" s="5"/>
      <c r="B203" s="5"/>
      <c r="C203" s="5"/>
      <c r="D203" s="5"/>
      <c r="E203" s="5"/>
      <c r="F203" s="19"/>
      <c r="G203" s="19"/>
      <c r="H203" s="19"/>
      <c r="I203" s="5"/>
      <c r="Q203" s="16"/>
      <c r="R203" s="16"/>
    </row>
    <row r="204" s="1" customFormat="1" ht="15.75" customHeight="1" spans="1:18">
      <c r="A204" s="22"/>
      <c r="B204" s="22"/>
      <c r="C204" s="22" t="s">
        <v>105</v>
      </c>
      <c r="D204" s="22"/>
      <c r="E204" s="22"/>
      <c r="F204" s="22"/>
      <c r="G204" s="25"/>
      <c r="H204" s="26">
        <f>R204</f>
        <v>6472.32512366026</v>
      </c>
      <c r="I204" s="25"/>
      <c r="O204" s="16">
        <f>H204*$P$2</f>
        <v>6154.88257754966</v>
      </c>
      <c r="Q204" s="16"/>
      <c r="R204" s="16">
        <v>6472.32512366026</v>
      </c>
    </row>
    <row r="205" s="1" customFormat="1" ht="15.75" customHeight="1" spans="1:18">
      <c r="A205" s="22" t="s">
        <v>106</v>
      </c>
      <c r="B205" s="22" t="s">
        <v>368</v>
      </c>
      <c r="C205" s="10"/>
      <c r="D205" s="10"/>
      <c r="E205" s="10"/>
      <c r="F205" s="10"/>
      <c r="G205" s="10"/>
      <c r="H205" s="10"/>
      <c r="I205" s="10"/>
      <c r="Q205" s="16"/>
      <c r="R205" s="16"/>
    </row>
    <row r="206" s="1" customFormat="1" ht="57.5" customHeight="1" spans="1:18">
      <c r="A206" s="22" t="s">
        <v>6</v>
      </c>
      <c r="B206" s="23" t="s">
        <v>369</v>
      </c>
      <c r="C206" s="23" t="s">
        <v>370</v>
      </c>
      <c r="D206" s="24" t="s">
        <v>371</v>
      </c>
      <c r="E206" s="22" t="s">
        <v>165</v>
      </c>
      <c r="F206" s="25">
        <v>12.57</v>
      </c>
      <c r="G206" s="26">
        <f>Q206</f>
        <v>26.9024847782074</v>
      </c>
      <c r="H206" s="26">
        <f>R206</f>
        <v>338.168703145223</v>
      </c>
      <c r="I206" s="25"/>
      <c r="N206" s="16">
        <f>G206*$P$2</f>
        <v>25.5830218183699</v>
      </c>
      <c r="O206" s="16">
        <f>H206*$P$2</f>
        <v>321.58283452918</v>
      </c>
      <c r="Q206" s="16">
        <v>26.9024847782074</v>
      </c>
      <c r="R206" s="16">
        <v>338.168703145223</v>
      </c>
    </row>
    <row r="207" s="1" customFormat="1" ht="46.75" customHeight="1" spans="1:18">
      <c r="A207" s="22" t="s">
        <v>34</v>
      </c>
      <c r="B207" s="23" t="s">
        <v>372</v>
      </c>
      <c r="C207" s="23" t="s">
        <v>373</v>
      </c>
      <c r="D207" s="22"/>
      <c r="E207" s="22" t="s">
        <v>165</v>
      </c>
      <c r="F207" s="25">
        <v>12.57</v>
      </c>
      <c r="G207" s="26">
        <f t="shared" ref="G207:G212" si="44">Q207</f>
        <v>26.3794601536753</v>
      </c>
      <c r="H207" s="26">
        <f t="shared" ref="H207:H212" si="45">R207</f>
        <v>331.588102414746</v>
      </c>
      <c r="I207" s="25"/>
      <c r="N207" s="16">
        <f t="shared" ref="N207:N212" si="46">G207*$P$2</f>
        <v>25.085649531339</v>
      </c>
      <c r="O207" s="16">
        <f t="shared" ref="O207:O212" si="47">H207*$P$2</f>
        <v>315.324986845082</v>
      </c>
      <c r="Q207" s="16">
        <v>26.3794601536753</v>
      </c>
      <c r="R207" s="16">
        <v>331.588102414746</v>
      </c>
    </row>
    <row r="208" s="1" customFormat="1" ht="35.25" customHeight="1" spans="1:18">
      <c r="A208" s="22" t="s">
        <v>102</v>
      </c>
      <c r="B208" s="23" t="s">
        <v>374</v>
      </c>
      <c r="C208" s="23" t="s">
        <v>375</v>
      </c>
      <c r="D208" s="22"/>
      <c r="E208" s="22" t="s">
        <v>165</v>
      </c>
      <c r="F208" s="25">
        <v>12.57</v>
      </c>
      <c r="G208" s="26">
        <f t="shared" si="44"/>
        <v>0.523024624532135</v>
      </c>
      <c r="H208" s="26">
        <f t="shared" si="45"/>
        <v>6.57109119184918</v>
      </c>
      <c r="I208" s="25"/>
      <c r="N208" s="16">
        <f t="shared" si="46"/>
        <v>0.497372287030874</v>
      </c>
      <c r="O208" s="16">
        <f t="shared" si="47"/>
        <v>6.24880455160607</v>
      </c>
      <c r="Q208" s="16">
        <v>0.523024624532135</v>
      </c>
      <c r="R208" s="16">
        <v>6.57109119184918</v>
      </c>
    </row>
    <row r="209" s="1" customFormat="1" ht="57.5" customHeight="1" spans="1:18">
      <c r="A209" s="22" t="s">
        <v>8</v>
      </c>
      <c r="B209" s="23" t="s">
        <v>376</v>
      </c>
      <c r="C209" s="23" t="s">
        <v>370</v>
      </c>
      <c r="D209" s="24" t="s">
        <v>377</v>
      </c>
      <c r="E209" s="22" t="s">
        <v>165</v>
      </c>
      <c r="F209" s="25">
        <v>11.46</v>
      </c>
      <c r="G209" s="26">
        <f t="shared" si="44"/>
        <v>29.7458368279367</v>
      </c>
      <c r="H209" s="26">
        <f t="shared" si="45"/>
        <v>340.88843119279</v>
      </c>
      <c r="I209" s="25"/>
      <c r="N209" s="16">
        <f t="shared" si="46"/>
        <v>28.2869184333195</v>
      </c>
      <c r="O209" s="16">
        <f t="shared" si="47"/>
        <v>324.169170421741</v>
      </c>
      <c r="Q209" s="16">
        <v>29.7458368279367</v>
      </c>
      <c r="R209" s="16">
        <v>340.88843119279</v>
      </c>
    </row>
    <row r="210" s="1" customFormat="1" ht="46.75" customHeight="1" spans="1:18">
      <c r="A210" s="22" t="s">
        <v>34</v>
      </c>
      <c r="B210" s="23" t="s">
        <v>378</v>
      </c>
      <c r="C210" s="23" t="s">
        <v>379</v>
      </c>
      <c r="D210" s="22"/>
      <c r="E210" s="22" t="s">
        <v>165</v>
      </c>
      <c r="F210" s="25">
        <v>11.46</v>
      </c>
      <c r="G210" s="26">
        <f t="shared" si="44"/>
        <v>29.1752645102653</v>
      </c>
      <c r="H210" s="26">
        <f t="shared" si="45"/>
        <v>334.345868616824</v>
      </c>
      <c r="I210" s="25"/>
      <c r="N210" s="16">
        <f t="shared" si="46"/>
        <v>27.7443304838313</v>
      </c>
      <c r="O210" s="16">
        <f t="shared" si="47"/>
        <v>317.947495267609</v>
      </c>
      <c r="Q210" s="16">
        <v>29.1752645102653</v>
      </c>
      <c r="R210" s="16">
        <v>334.345868616824</v>
      </c>
    </row>
    <row r="211" s="1" customFormat="1" ht="35.25" customHeight="1" spans="1:18">
      <c r="A211" s="22" t="s">
        <v>102</v>
      </c>
      <c r="B211" s="23" t="s">
        <v>380</v>
      </c>
      <c r="C211" s="23" t="s">
        <v>381</v>
      </c>
      <c r="D211" s="22"/>
      <c r="E211" s="22" t="s">
        <v>165</v>
      </c>
      <c r="F211" s="25">
        <v>11.46</v>
      </c>
      <c r="G211" s="26">
        <f t="shared" si="44"/>
        <v>0.57057231767142</v>
      </c>
      <c r="H211" s="26">
        <f t="shared" si="45"/>
        <v>6.54256257596561</v>
      </c>
      <c r="I211" s="25"/>
      <c r="N211" s="16">
        <f t="shared" si="46"/>
        <v>0.542587949488226</v>
      </c>
      <c r="O211" s="16">
        <f t="shared" si="47"/>
        <v>6.22167515413166</v>
      </c>
      <c r="Q211" s="16">
        <v>0.57057231767142</v>
      </c>
      <c r="R211" s="16">
        <v>6.54256257596561</v>
      </c>
    </row>
    <row r="212" s="1" customFormat="1" ht="57.5" customHeight="1" spans="1:18">
      <c r="A212" s="22" t="s">
        <v>10</v>
      </c>
      <c r="B212" s="23" t="s">
        <v>382</v>
      </c>
      <c r="C212" s="23" t="s">
        <v>370</v>
      </c>
      <c r="D212" s="24" t="s">
        <v>383</v>
      </c>
      <c r="E212" s="22" t="s">
        <v>165</v>
      </c>
      <c r="F212" s="25">
        <v>7.75</v>
      </c>
      <c r="G212" s="26">
        <f t="shared" si="44"/>
        <v>35.8319415497652</v>
      </c>
      <c r="H212" s="26">
        <f t="shared" si="45"/>
        <v>277.69754701068</v>
      </c>
      <c r="I212" s="25"/>
      <c r="N212" s="16">
        <f t="shared" si="46"/>
        <v>34.0745232278606</v>
      </c>
      <c r="O212" s="16">
        <f t="shared" si="47"/>
        <v>264.07755501592</v>
      </c>
      <c r="Q212" s="16">
        <v>35.8319415497652</v>
      </c>
      <c r="R212" s="16">
        <v>277.69754701068</v>
      </c>
    </row>
    <row r="213" s="1" customFormat="1" ht="38.25" customHeight="1" spans="1:18">
      <c r="A213" s="2" t="s">
        <v>18</v>
      </c>
      <c r="B213" s="2"/>
      <c r="C213" s="2"/>
      <c r="D213" s="2"/>
      <c r="E213" s="2"/>
      <c r="F213" s="2"/>
      <c r="G213" s="2"/>
      <c r="H213" s="2"/>
      <c r="I213" s="2"/>
      <c r="Q213" s="16"/>
      <c r="R213" s="16"/>
    </row>
    <row r="214" s="1" customFormat="1" ht="31" customHeight="1" spans="1:18">
      <c r="A214" s="3" t="s">
        <v>311</v>
      </c>
      <c r="B214" s="3"/>
      <c r="C214" s="3"/>
      <c r="D214" s="3"/>
      <c r="E214" s="3"/>
      <c r="F214" s="3"/>
      <c r="G214" s="3"/>
      <c r="H214" s="3"/>
      <c r="I214" s="4"/>
      <c r="Q214" s="16"/>
      <c r="R214" s="16"/>
    </row>
    <row r="215" s="1" customFormat="1" ht="17.25" customHeight="1" spans="1:18">
      <c r="A215" s="5" t="s">
        <v>2</v>
      </c>
      <c r="B215" s="5" t="s">
        <v>20</v>
      </c>
      <c r="C215" s="5" t="s">
        <v>21</v>
      </c>
      <c r="D215" s="5" t="s">
        <v>22</v>
      </c>
      <c r="E215" s="5" t="s">
        <v>23</v>
      </c>
      <c r="F215" s="18" t="s">
        <v>24</v>
      </c>
      <c r="G215" s="18" t="s">
        <v>25</v>
      </c>
      <c r="H215" s="18" t="s">
        <v>26</v>
      </c>
      <c r="I215" s="5" t="s">
        <v>27</v>
      </c>
      <c r="Q215" s="16"/>
      <c r="R215" s="16"/>
    </row>
    <row r="216" s="1" customFormat="1" ht="17.25" customHeight="1" spans="1:18">
      <c r="A216" s="5"/>
      <c r="B216" s="5"/>
      <c r="C216" s="5"/>
      <c r="D216" s="5"/>
      <c r="E216" s="5"/>
      <c r="F216" s="19"/>
      <c r="G216" s="19"/>
      <c r="H216" s="19"/>
      <c r="I216" s="5"/>
      <c r="Q216" s="16"/>
      <c r="R216" s="16"/>
    </row>
    <row r="217" s="1" customFormat="1" ht="46.75" customHeight="1" spans="1:18">
      <c r="A217" s="22" t="s">
        <v>34</v>
      </c>
      <c r="B217" s="23" t="s">
        <v>384</v>
      </c>
      <c r="C217" s="23" t="s">
        <v>385</v>
      </c>
      <c r="D217" s="22"/>
      <c r="E217" s="22" t="s">
        <v>165</v>
      </c>
      <c r="F217" s="25">
        <v>7.75</v>
      </c>
      <c r="G217" s="26">
        <f>Q217</f>
        <v>35.1662738458152</v>
      </c>
      <c r="H217" s="26">
        <f>R217</f>
        <v>272.543377074382</v>
      </c>
      <c r="I217" s="25"/>
      <c r="N217" s="16">
        <f>G217*$P$2</f>
        <v>33.4415039534577</v>
      </c>
      <c r="O217" s="16">
        <f>H217*$P$2</f>
        <v>259.176177205543</v>
      </c>
      <c r="Q217" s="16">
        <v>35.1662738458152</v>
      </c>
      <c r="R217" s="16">
        <v>272.543377074382</v>
      </c>
    </row>
    <row r="218" s="1" customFormat="1" ht="35.25" customHeight="1" spans="1:18">
      <c r="A218" s="22" t="s">
        <v>102</v>
      </c>
      <c r="B218" s="23" t="s">
        <v>386</v>
      </c>
      <c r="C218" s="23" t="s">
        <v>387</v>
      </c>
      <c r="D218" s="22"/>
      <c r="E218" s="22" t="s">
        <v>165</v>
      </c>
      <c r="F218" s="25">
        <v>7.75</v>
      </c>
      <c r="G218" s="26">
        <f t="shared" ref="G218:G225" si="48">Q218</f>
        <v>0.66566770394999</v>
      </c>
      <c r="H218" s="26">
        <f t="shared" ref="H218:H225" si="49">R218</f>
        <v>5.16367947492635</v>
      </c>
      <c r="I218" s="25"/>
      <c r="N218" s="16">
        <f t="shared" ref="N218:N225" si="50">G218*$P$2</f>
        <v>0.63301927440293</v>
      </c>
      <c r="O218" s="16">
        <f t="shared" ref="O218:O225" si="51">H218*$P$2</f>
        <v>4.91042094286844</v>
      </c>
      <c r="Q218" s="16">
        <v>0.66566770394999</v>
      </c>
      <c r="R218" s="16">
        <v>5.16367947492635</v>
      </c>
    </row>
    <row r="219" s="1" customFormat="1" ht="57.5" customHeight="1" spans="1:18">
      <c r="A219" s="22" t="s">
        <v>12</v>
      </c>
      <c r="B219" s="23" t="s">
        <v>388</v>
      </c>
      <c r="C219" s="23" t="s">
        <v>370</v>
      </c>
      <c r="D219" s="24" t="s">
        <v>389</v>
      </c>
      <c r="E219" s="22" t="s">
        <v>165</v>
      </c>
      <c r="F219" s="25">
        <v>2.38</v>
      </c>
      <c r="G219" s="26">
        <f t="shared" si="48"/>
        <v>43.6582918404915</v>
      </c>
      <c r="H219" s="26">
        <f t="shared" si="49"/>
        <v>103.910728586593</v>
      </c>
      <c r="I219" s="25"/>
      <c r="N219" s="16">
        <f t="shared" si="50"/>
        <v>41.5170212683407</v>
      </c>
      <c r="O219" s="16">
        <f t="shared" si="51"/>
        <v>98.8143087342974</v>
      </c>
      <c r="Q219" s="16">
        <v>43.6582918404915</v>
      </c>
      <c r="R219" s="16">
        <v>103.910728586593</v>
      </c>
    </row>
    <row r="220" s="1" customFormat="1" ht="46.75" customHeight="1" spans="1:18">
      <c r="A220" s="22" t="s">
        <v>34</v>
      </c>
      <c r="B220" s="23" t="s">
        <v>390</v>
      </c>
      <c r="C220" s="23" t="s">
        <v>391</v>
      </c>
      <c r="D220" s="22"/>
      <c r="E220" s="22" t="s">
        <v>165</v>
      </c>
      <c r="F220" s="25">
        <v>2.38</v>
      </c>
      <c r="G220" s="26">
        <f t="shared" si="48"/>
        <v>42.9926241365415</v>
      </c>
      <c r="H220" s="26">
        <f t="shared" si="49"/>
        <v>102.322635635741</v>
      </c>
      <c r="I220" s="25"/>
      <c r="N220" s="16">
        <f t="shared" si="50"/>
        <v>40.8840019939378</v>
      </c>
      <c r="O220" s="16">
        <f t="shared" si="51"/>
        <v>97.3041056082218</v>
      </c>
      <c r="Q220" s="16">
        <v>42.9926241365415</v>
      </c>
      <c r="R220" s="16">
        <v>102.322635635741</v>
      </c>
    </row>
    <row r="221" s="1" customFormat="1" ht="35.25" customHeight="1" spans="1:18">
      <c r="A221" s="22" t="s">
        <v>102</v>
      </c>
      <c r="B221" s="23" t="s">
        <v>386</v>
      </c>
      <c r="C221" s="23" t="s">
        <v>387</v>
      </c>
      <c r="D221" s="22"/>
      <c r="E221" s="22" t="s">
        <v>165</v>
      </c>
      <c r="F221" s="25">
        <v>2.38</v>
      </c>
      <c r="G221" s="26">
        <f t="shared" si="48"/>
        <v>0.66566770394999</v>
      </c>
      <c r="H221" s="26">
        <f t="shared" si="49"/>
        <v>1.58809295085212</v>
      </c>
      <c r="I221" s="25"/>
      <c r="N221" s="16">
        <f t="shared" si="50"/>
        <v>0.63301927440293</v>
      </c>
      <c r="O221" s="16">
        <f t="shared" si="51"/>
        <v>1.51020312607556</v>
      </c>
      <c r="Q221" s="16">
        <v>0.66566770394999</v>
      </c>
      <c r="R221" s="16">
        <v>1.58809295085212</v>
      </c>
    </row>
    <row r="222" s="1" customFormat="1" ht="57.5" customHeight="1" spans="1:18">
      <c r="A222" s="22" t="s">
        <v>54</v>
      </c>
      <c r="B222" s="23" t="s">
        <v>392</v>
      </c>
      <c r="C222" s="23" t="s">
        <v>370</v>
      </c>
      <c r="D222" s="24" t="s">
        <v>393</v>
      </c>
      <c r="E222" s="22" t="s">
        <v>165</v>
      </c>
      <c r="F222" s="25">
        <v>0.77</v>
      </c>
      <c r="G222" s="26">
        <f t="shared" si="48"/>
        <v>60.7088946002391</v>
      </c>
      <c r="H222" s="26">
        <f t="shared" si="49"/>
        <v>46.748891894545</v>
      </c>
      <c r="I222" s="25"/>
      <c r="N222" s="16">
        <f t="shared" si="50"/>
        <v>57.7313578255472</v>
      </c>
      <c r="O222" s="16">
        <f t="shared" si="51"/>
        <v>44.4560393280686</v>
      </c>
      <c r="Q222" s="16">
        <v>60.7088946002391</v>
      </c>
      <c r="R222" s="16">
        <v>46.748891894545</v>
      </c>
    </row>
    <row r="223" s="1" customFormat="1" ht="46.75" customHeight="1" spans="1:18">
      <c r="A223" s="22" t="s">
        <v>34</v>
      </c>
      <c r="B223" s="23" t="s">
        <v>394</v>
      </c>
      <c r="C223" s="23" t="s">
        <v>395</v>
      </c>
      <c r="D223" s="22"/>
      <c r="E223" s="22" t="s">
        <v>165</v>
      </c>
      <c r="F223" s="25">
        <v>0.77</v>
      </c>
      <c r="G223" s="26">
        <f t="shared" si="48"/>
        <v>59.9956792031498</v>
      </c>
      <c r="H223" s="26">
        <f t="shared" si="49"/>
        <v>46.1973386541293</v>
      </c>
      <c r="I223" s="25"/>
      <c r="N223" s="16">
        <f t="shared" si="50"/>
        <v>57.053122888687</v>
      </c>
      <c r="O223" s="16">
        <f t="shared" si="51"/>
        <v>43.9315376435634</v>
      </c>
      <c r="Q223" s="16">
        <v>59.9956792031498</v>
      </c>
      <c r="R223" s="16">
        <v>46.1973386541293</v>
      </c>
    </row>
    <row r="224" s="1" customFormat="1" ht="35.25" customHeight="1" spans="1:18">
      <c r="A224" s="22" t="s">
        <v>102</v>
      </c>
      <c r="B224" s="23" t="s">
        <v>396</v>
      </c>
      <c r="C224" s="23" t="s">
        <v>397</v>
      </c>
      <c r="D224" s="22"/>
      <c r="E224" s="22" t="s">
        <v>165</v>
      </c>
      <c r="F224" s="25">
        <v>0.77</v>
      </c>
      <c r="G224" s="26">
        <f t="shared" si="48"/>
        <v>0.713215397089275</v>
      </c>
      <c r="H224" s="26">
        <f t="shared" si="49"/>
        <v>0.551553240415706</v>
      </c>
      <c r="I224" s="25"/>
      <c r="N224" s="16">
        <f t="shared" si="50"/>
        <v>0.678234936860282</v>
      </c>
      <c r="O224" s="16">
        <f t="shared" si="51"/>
        <v>0.524501684505285</v>
      </c>
      <c r="Q224" s="16">
        <v>0.713215397089275</v>
      </c>
      <c r="R224" s="16">
        <v>0.551553240415706</v>
      </c>
    </row>
    <row r="225" s="1" customFormat="1" ht="23.75" customHeight="1" spans="1:18">
      <c r="A225" s="22" t="s">
        <v>60</v>
      </c>
      <c r="B225" s="23" t="s">
        <v>398</v>
      </c>
      <c r="C225" s="23" t="s">
        <v>370</v>
      </c>
      <c r="D225" s="24" t="s">
        <v>399</v>
      </c>
      <c r="E225" s="22" t="s">
        <v>165</v>
      </c>
      <c r="F225" s="25">
        <v>5.76</v>
      </c>
      <c r="G225" s="26">
        <f t="shared" si="48"/>
        <v>32.7128128798281</v>
      </c>
      <c r="H225" s="26">
        <f t="shared" si="49"/>
        <v>188.421998372359</v>
      </c>
      <c r="I225" s="25"/>
      <c r="N225" s="16">
        <f t="shared" si="50"/>
        <v>31.1083757706583</v>
      </c>
      <c r="O225" s="16">
        <f t="shared" si="51"/>
        <v>179.180627185995</v>
      </c>
      <c r="Q225" s="16">
        <v>32.7128128798281</v>
      </c>
      <c r="R225" s="16">
        <v>188.421998372359</v>
      </c>
    </row>
    <row r="226" s="1" customFormat="1" ht="38.25" customHeight="1" spans="1:18">
      <c r="A226" s="2" t="s">
        <v>18</v>
      </c>
      <c r="B226" s="2"/>
      <c r="C226" s="2"/>
      <c r="D226" s="2"/>
      <c r="E226" s="2"/>
      <c r="F226" s="2"/>
      <c r="G226" s="2"/>
      <c r="H226" s="2"/>
      <c r="I226" s="2"/>
      <c r="Q226" s="16"/>
      <c r="R226" s="16"/>
    </row>
    <row r="227" s="1" customFormat="1" ht="31" customHeight="1" spans="1:18">
      <c r="A227" s="3" t="s">
        <v>311</v>
      </c>
      <c r="B227" s="3"/>
      <c r="C227" s="3"/>
      <c r="D227" s="3"/>
      <c r="E227" s="3"/>
      <c r="F227" s="3"/>
      <c r="G227" s="3"/>
      <c r="H227" s="3"/>
      <c r="I227" s="4"/>
      <c r="Q227" s="16"/>
      <c r="R227" s="16"/>
    </row>
    <row r="228" s="1" customFormat="1" ht="17.25" customHeight="1" spans="1:18">
      <c r="A228" s="5" t="s">
        <v>2</v>
      </c>
      <c r="B228" s="5" t="s">
        <v>20</v>
      </c>
      <c r="C228" s="5" t="s">
        <v>21</v>
      </c>
      <c r="D228" s="5" t="s">
        <v>22</v>
      </c>
      <c r="E228" s="5" t="s">
        <v>23</v>
      </c>
      <c r="F228" s="18" t="s">
        <v>24</v>
      </c>
      <c r="G228" s="18" t="s">
        <v>25</v>
      </c>
      <c r="H228" s="18" t="s">
        <v>26</v>
      </c>
      <c r="I228" s="5" t="s">
        <v>27</v>
      </c>
      <c r="Q228" s="16"/>
      <c r="R228" s="16"/>
    </row>
    <row r="229" s="1" customFormat="1" ht="17.25" customHeight="1" spans="1:18">
      <c r="A229" s="5"/>
      <c r="B229" s="5"/>
      <c r="C229" s="5"/>
      <c r="D229" s="5"/>
      <c r="E229" s="5"/>
      <c r="F229" s="19"/>
      <c r="G229" s="19"/>
      <c r="H229" s="19"/>
      <c r="I229" s="5"/>
      <c r="Q229" s="16"/>
      <c r="R229" s="16"/>
    </row>
    <row r="230" s="1" customFormat="1" ht="35.25" customHeight="1" spans="1:18">
      <c r="A230" s="22" t="s">
        <v>34</v>
      </c>
      <c r="B230" s="23" t="s">
        <v>400</v>
      </c>
      <c r="C230" s="23" t="s">
        <v>401</v>
      </c>
      <c r="D230" s="22"/>
      <c r="E230" s="22" t="s">
        <v>165</v>
      </c>
      <c r="F230" s="25">
        <v>5.76</v>
      </c>
      <c r="G230" s="26">
        <f>Q230</f>
        <v>32.7128128798281</v>
      </c>
      <c r="H230" s="26">
        <f>R230</f>
        <v>188.421998372359</v>
      </c>
      <c r="I230" s="25"/>
      <c r="N230" s="16">
        <f>G230*$P$2</f>
        <v>31.1083757706583</v>
      </c>
      <c r="O230" s="16">
        <f>H230*$P$2</f>
        <v>179.180627185995</v>
      </c>
      <c r="Q230" s="16">
        <v>32.7128128798281</v>
      </c>
      <c r="R230" s="16">
        <v>188.421998372359</v>
      </c>
    </row>
    <row r="231" s="1" customFormat="1" ht="23.75" customHeight="1" spans="1:18">
      <c r="A231" s="22" t="s">
        <v>66</v>
      </c>
      <c r="B231" s="23" t="s">
        <v>402</v>
      </c>
      <c r="C231" s="23" t="s">
        <v>370</v>
      </c>
      <c r="D231" s="24" t="s">
        <v>403</v>
      </c>
      <c r="E231" s="22" t="s">
        <v>165</v>
      </c>
      <c r="F231" s="25">
        <v>2.2</v>
      </c>
      <c r="G231" s="26">
        <f t="shared" ref="G231:G246" si="52">Q231</f>
        <v>42.9640955206579</v>
      </c>
      <c r="H231" s="26">
        <f t="shared" ref="H231:H246" si="53">R231</f>
        <v>94.5248139608985</v>
      </c>
      <c r="I231" s="25"/>
      <c r="N231" s="16">
        <f t="shared" ref="N231:N246" si="54">G231*$P$2</f>
        <v>40.8568725964634</v>
      </c>
      <c r="O231" s="16">
        <f t="shared" ref="O231:O246" si="55">H231*$P$2</f>
        <v>89.8887369652161</v>
      </c>
      <c r="Q231" s="16">
        <v>42.9640955206579</v>
      </c>
      <c r="R231" s="16">
        <v>94.5248139608985</v>
      </c>
    </row>
    <row r="232" s="1" customFormat="1" ht="35.25" customHeight="1" spans="1:18">
      <c r="A232" s="22" t="s">
        <v>34</v>
      </c>
      <c r="B232" s="23" t="s">
        <v>404</v>
      </c>
      <c r="C232" s="23" t="s">
        <v>405</v>
      </c>
      <c r="D232" s="22"/>
      <c r="E232" s="22" t="s">
        <v>165</v>
      </c>
      <c r="F232" s="25">
        <v>2.2</v>
      </c>
      <c r="G232" s="26">
        <f t="shared" si="52"/>
        <v>42.9640955206579</v>
      </c>
      <c r="H232" s="26">
        <f t="shared" si="53"/>
        <v>94.5248139608985</v>
      </c>
      <c r="I232" s="25"/>
      <c r="N232" s="16">
        <f t="shared" si="54"/>
        <v>40.8568725964634</v>
      </c>
      <c r="O232" s="16">
        <f t="shared" si="55"/>
        <v>89.8887369652161</v>
      </c>
      <c r="Q232" s="16">
        <v>42.9640955206579</v>
      </c>
      <c r="R232" s="16">
        <v>94.5248139608985</v>
      </c>
    </row>
    <row r="233" s="1" customFormat="1" ht="23.75" customHeight="1" spans="1:18">
      <c r="A233" s="22" t="s">
        <v>72</v>
      </c>
      <c r="B233" s="23" t="s">
        <v>406</v>
      </c>
      <c r="C233" s="23" t="s">
        <v>370</v>
      </c>
      <c r="D233" s="24" t="s">
        <v>407</v>
      </c>
      <c r="E233" s="22" t="s">
        <v>165</v>
      </c>
      <c r="F233" s="25">
        <v>13.04</v>
      </c>
      <c r="G233" s="26">
        <f t="shared" si="52"/>
        <v>60.3665512096362</v>
      </c>
      <c r="H233" s="26">
        <f t="shared" si="53"/>
        <v>787.180588536746</v>
      </c>
      <c r="I233" s="25"/>
      <c r="N233" s="16">
        <f t="shared" si="54"/>
        <v>57.4058050558543</v>
      </c>
      <c r="O233" s="16">
        <f t="shared" si="55"/>
        <v>748.572421378939</v>
      </c>
      <c r="Q233" s="16">
        <v>60.3665512096362</v>
      </c>
      <c r="R233" s="16">
        <v>787.180588536746</v>
      </c>
    </row>
    <row r="234" s="1" customFormat="1" ht="35.25" customHeight="1" spans="1:18">
      <c r="A234" s="22" t="s">
        <v>34</v>
      </c>
      <c r="B234" s="23" t="s">
        <v>408</v>
      </c>
      <c r="C234" s="23" t="s">
        <v>409</v>
      </c>
      <c r="D234" s="22"/>
      <c r="E234" s="22" t="s">
        <v>165</v>
      </c>
      <c r="F234" s="25">
        <v>13.04</v>
      </c>
      <c r="G234" s="26">
        <f t="shared" si="52"/>
        <v>60.3665512096362</v>
      </c>
      <c r="H234" s="26">
        <f t="shared" si="53"/>
        <v>787.180588536746</v>
      </c>
      <c r="I234" s="25"/>
      <c r="N234" s="16">
        <f t="shared" si="54"/>
        <v>57.4058050558543</v>
      </c>
      <c r="O234" s="16">
        <f t="shared" si="55"/>
        <v>748.572421378939</v>
      </c>
      <c r="Q234" s="16">
        <v>60.3665512096362</v>
      </c>
      <c r="R234" s="16">
        <v>787.180588536746</v>
      </c>
    </row>
    <row r="235" s="1" customFormat="1" ht="15.75" customHeight="1" spans="1:18">
      <c r="A235" s="22" t="s">
        <v>80</v>
      </c>
      <c r="B235" s="23" t="s">
        <v>410</v>
      </c>
      <c r="C235" s="23" t="s">
        <v>411</v>
      </c>
      <c r="D235" s="24" t="s">
        <v>412</v>
      </c>
      <c r="E235" s="22" t="s">
        <v>89</v>
      </c>
      <c r="F235" s="25">
        <v>1</v>
      </c>
      <c r="G235" s="26">
        <f t="shared" si="52"/>
        <v>160.197687724879</v>
      </c>
      <c r="H235" s="26">
        <f t="shared" si="53"/>
        <v>160.197687724879</v>
      </c>
      <c r="I235" s="25"/>
      <c r="N235" s="16">
        <f t="shared" si="54"/>
        <v>152.340609951311</v>
      </c>
      <c r="O235" s="16">
        <f t="shared" si="55"/>
        <v>152.340609951311</v>
      </c>
      <c r="Q235" s="16">
        <v>160.197687724879</v>
      </c>
      <c r="R235" s="16">
        <v>160.197687724879</v>
      </c>
    </row>
    <row r="236" s="1" customFormat="1" ht="15.75" customHeight="1" spans="1:18">
      <c r="A236" s="22" t="s">
        <v>34</v>
      </c>
      <c r="B236" s="23" t="s">
        <v>413</v>
      </c>
      <c r="C236" s="23" t="s">
        <v>414</v>
      </c>
      <c r="D236" s="22"/>
      <c r="E236" s="22" t="s">
        <v>89</v>
      </c>
      <c r="F236" s="25">
        <v>1</v>
      </c>
      <c r="G236" s="26">
        <f t="shared" si="52"/>
        <v>160.197687724879</v>
      </c>
      <c r="H236" s="26">
        <f t="shared" si="53"/>
        <v>160.197687724879</v>
      </c>
      <c r="I236" s="25"/>
      <c r="N236" s="16">
        <f t="shared" si="54"/>
        <v>152.340609951311</v>
      </c>
      <c r="O236" s="16">
        <f t="shared" si="55"/>
        <v>152.340609951311</v>
      </c>
      <c r="Q236" s="16">
        <v>160.197687724879</v>
      </c>
      <c r="R236" s="16">
        <v>160.197687724879</v>
      </c>
    </row>
    <row r="237" s="1" customFormat="1" ht="23.75" customHeight="1" spans="1:18">
      <c r="A237" s="22" t="s">
        <v>86</v>
      </c>
      <c r="B237" s="23" t="s">
        <v>415</v>
      </c>
      <c r="C237" s="23" t="s">
        <v>416</v>
      </c>
      <c r="D237" s="24" t="s">
        <v>417</v>
      </c>
      <c r="E237" s="22" t="s">
        <v>89</v>
      </c>
      <c r="F237" s="25">
        <v>4</v>
      </c>
      <c r="G237" s="26">
        <f t="shared" si="52"/>
        <v>47.7854316049814</v>
      </c>
      <c r="H237" s="26">
        <f t="shared" si="53"/>
        <v>191.141726419926</v>
      </c>
      <c r="I237" s="25"/>
      <c r="N237" s="16">
        <f t="shared" si="54"/>
        <v>45.4417407696389</v>
      </c>
      <c r="O237" s="16">
        <f t="shared" si="55"/>
        <v>181.766963078556</v>
      </c>
      <c r="Q237" s="16">
        <v>47.7854316049814</v>
      </c>
      <c r="R237" s="16">
        <v>191.141726419926</v>
      </c>
    </row>
    <row r="238" s="1" customFormat="1" ht="15.75" customHeight="1" spans="1:18">
      <c r="A238" s="22" t="s">
        <v>34</v>
      </c>
      <c r="B238" s="23" t="s">
        <v>418</v>
      </c>
      <c r="C238" s="23" t="s">
        <v>419</v>
      </c>
      <c r="D238" s="22"/>
      <c r="E238" s="22" t="s">
        <v>89</v>
      </c>
      <c r="F238" s="25">
        <v>4</v>
      </c>
      <c r="G238" s="26">
        <f t="shared" si="52"/>
        <v>47.7854316049814</v>
      </c>
      <c r="H238" s="26">
        <f t="shared" si="53"/>
        <v>191.141726419926</v>
      </c>
      <c r="I238" s="25"/>
      <c r="N238" s="16">
        <f t="shared" si="54"/>
        <v>45.4417407696389</v>
      </c>
      <c r="O238" s="16">
        <f t="shared" si="55"/>
        <v>181.766963078556</v>
      </c>
      <c r="Q238" s="16">
        <v>47.7854316049814</v>
      </c>
      <c r="R238" s="16">
        <v>191.141726419926</v>
      </c>
    </row>
    <row r="239" s="1" customFormat="1" ht="23.75" customHeight="1" spans="1:18">
      <c r="A239" s="22" t="s">
        <v>91</v>
      </c>
      <c r="B239" s="23" t="s">
        <v>420</v>
      </c>
      <c r="C239" s="23" t="s">
        <v>416</v>
      </c>
      <c r="D239" s="24" t="s">
        <v>421</v>
      </c>
      <c r="E239" s="22" t="s">
        <v>89</v>
      </c>
      <c r="F239" s="25">
        <v>1</v>
      </c>
      <c r="G239" s="26">
        <f t="shared" si="52"/>
        <v>22.8989690158796</v>
      </c>
      <c r="H239" s="26">
        <f t="shared" si="53"/>
        <v>22.8989690158796</v>
      </c>
      <c r="I239" s="25"/>
      <c r="N239" s="16">
        <f t="shared" si="54"/>
        <v>21.7758630394608</v>
      </c>
      <c r="O239" s="16">
        <f t="shared" si="55"/>
        <v>21.7758630394608</v>
      </c>
      <c r="Q239" s="16">
        <v>22.8989690158796</v>
      </c>
      <c r="R239" s="16">
        <v>22.8989690158796</v>
      </c>
    </row>
    <row r="240" s="1" customFormat="1" ht="15.75" customHeight="1" spans="1:18">
      <c r="A240" s="22" t="s">
        <v>34</v>
      </c>
      <c r="B240" s="23" t="s">
        <v>422</v>
      </c>
      <c r="C240" s="23" t="s">
        <v>423</v>
      </c>
      <c r="D240" s="22"/>
      <c r="E240" s="22" t="s">
        <v>89</v>
      </c>
      <c r="F240" s="25">
        <v>1</v>
      </c>
      <c r="G240" s="26">
        <f t="shared" si="52"/>
        <v>22.8989690158796</v>
      </c>
      <c r="H240" s="26">
        <f t="shared" si="53"/>
        <v>22.8989690158796</v>
      </c>
      <c r="I240" s="25"/>
      <c r="N240" s="16">
        <f t="shared" si="54"/>
        <v>21.7758630394608</v>
      </c>
      <c r="O240" s="16">
        <f t="shared" si="55"/>
        <v>21.7758630394608</v>
      </c>
      <c r="Q240" s="16">
        <v>22.8989690158796</v>
      </c>
      <c r="R240" s="16">
        <v>22.8989690158796</v>
      </c>
    </row>
    <row r="241" s="1" customFormat="1" ht="15.75" customHeight="1" spans="1:18">
      <c r="A241" s="22" t="s">
        <v>96</v>
      </c>
      <c r="B241" s="23" t="s">
        <v>424</v>
      </c>
      <c r="C241" s="23" t="s">
        <v>74</v>
      </c>
      <c r="D241" s="24" t="s">
        <v>425</v>
      </c>
      <c r="E241" s="22" t="s">
        <v>76</v>
      </c>
      <c r="F241" s="25">
        <v>4</v>
      </c>
      <c r="G241" s="26">
        <f t="shared" si="52"/>
        <v>724.075290202287</v>
      </c>
      <c r="H241" s="26">
        <f t="shared" si="53"/>
        <v>2896.30116080915</v>
      </c>
      <c r="I241" s="25"/>
      <c r="N241" s="16">
        <f t="shared" si="54"/>
        <v>688.562194165542</v>
      </c>
      <c r="O241" s="16">
        <f t="shared" si="55"/>
        <v>2754.24877666217</v>
      </c>
      <c r="Q241" s="16">
        <v>724.075290202287</v>
      </c>
      <c r="R241" s="16">
        <v>2896.30116080915</v>
      </c>
    </row>
    <row r="242" s="1" customFormat="1" ht="23.75" customHeight="1" spans="1:18">
      <c r="A242" s="22" t="s">
        <v>34</v>
      </c>
      <c r="B242" s="23" t="s">
        <v>426</v>
      </c>
      <c r="C242" s="23" t="s">
        <v>427</v>
      </c>
      <c r="D242" s="22"/>
      <c r="E242" s="22" t="s">
        <v>79</v>
      </c>
      <c r="F242" s="25">
        <v>4</v>
      </c>
      <c r="G242" s="26">
        <f t="shared" si="52"/>
        <v>724.075290202287</v>
      </c>
      <c r="H242" s="26">
        <f t="shared" si="53"/>
        <v>2896.30116080915</v>
      </c>
      <c r="I242" s="25"/>
      <c r="N242" s="16">
        <f t="shared" si="54"/>
        <v>688.562194165542</v>
      </c>
      <c r="O242" s="16">
        <f t="shared" si="55"/>
        <v>2754.24877666217</v>
      </c>
      <c r="Q242" s="16">
        <v>724.075290202287</v>
      </c>
      <c r="R242" s="16">
        <v>2896.30116080915</v>
      </c>
    </row>
    <row r="243" s="1" customFormat="1" ht="15.75" customHeight="1" spans="1:18">
      <c r="A243" s="22" t="s">
        <v>184</v>
      </c>
      <c r="B243" s="23" t="s">
        <v>428</v>
      </c>
      <c r="C243" s="23" t="s">
        <v>82</v>
      </c>
      <c r="D243" s="24" t="s">
        <v>429</v>
      </c>
      <c r="E243" s="22" t="s">
        <v>76</v>
      </c>
      <c r="F243" s="25">
        <v>2</v>
      </c>
      <c r="G243" s="26">
        <f t="shared" si="52"/>
        <v>1414.05888442371</v>
      </c>
      <c r="H243" s="26">
        <f t="shared" si="53"/>
        <v>2828.11776884741</v>
      </c>
      <c r="I243" s="25"/>
      <c r="N243" s="16">
        <f t="shared" si="54"/>
        <v>1344.70475834916</v>
      </c>
      <c r="O243" s="16">
        <f t="shared" si="55"/>
        <v>2689.40951669832</v>
      </c>
      <c r="Q243" s="16">
        <v>1414.05888442371</v>
      </c>
      <c r="R243" s="16">
        <v>2828.11776884741</v>
      </c>
    </row>
    <row r="244" s="1" customFormat="1" ht="15.75" customHeight="1" spans="1:18">
      <c r="A244" s="22" t="s">
        <v>34</v>
      </c>
      <c r="B244" s="23" t="s">
        <v>430</v>
      </c>
      <c r="C244" s="23" t="s">
        <v>431</v>
      </c>
      <c r="D244" s="22"/>
      <c r="E244" s="22" t="s">
        <v>79</v>
      </c>
      <c r="F244" s="25">
        <v>2</v>
      </c>
      <c r="G244" s="26">
        <f t="shared" si="52"/>
        <v>1414.05888442371</v>
      </c>
      <c r="H244" s="26">
        <f t="shared" si="53"/>
        <v>2828.11776884741</v>
      </c>
      <c r="I244" s="25"/>
      <c r="N244" s="16">
        <f t="shared" si="54"/>
        <v>1344.70475834916</v>
      </c>
      <c r="O244" s="16">
        <f t="shared" si="55"/>
        <v>2689.40951669832</v>
      </c>
      <c r="Q244" s="16">
        <v>1414.05888442371</v>
      </c>
      <c r="R244" s="16">
        <v>2828.11776884741</v>
      </c>
    </row>
    <row r="245" s="1" customFormat="1" ht="15.75" customHeight="1" spans="1:18">
      <c r="A245" s="22" t="s">
        <v>190</v>
      </c>
      <c r="B245" s="23" t="s">
        <v>432</v>
      </c>
      <c r="C245" s="23" t="s">
        <v>433</v>
      </c>
      <c r="D245" s="24" t="s">
        <v>434</v>
      </c>
      <c r="E245" s="22" t="s">
        <v>76</v>
      </c>
      <c r="F245" s="25">
        <v>3</v>
      </c>
      <c r="G245" s="26">
        <f t="shared" si="52"/>
        <v>820.007515880109</v>
      </c>
      <c r="H245" s="26">
        <f t="shared" si="53"/>
        <v>2460.02254764033</v>
      </c>
      <c r="I245" s="25"/>
      <c r="N245" s="16">
        <f t="shared" si="54"/>
        <v>779.789314739495</v>
      </c>
      <c r="O245" s="16">
        <f t="shared" si="55"/>
        <v>2339.36794421849</v>
      </c>
      <c r="Q245" s="16">
        <v>820.007515880109</v>
      </c>
      <c r="R245" s="16">
        <v>2460.02254764033</v>
      </c>
    </row>
    <row r="246" s="1" customFormat="1" ht="23.75" customHeight="1" spans="1:18">
      <c r="A246" s="22" t="s">
        <v>34</v>
      </c>
      <c r="B246" s="23" t="s">
        <v>435</v>
      </c>
      <c r="C246" s="23" t="s">
        <v>436</v>
      </c>
      <c r="D246" s="22"/>
      <c r="E246" s="22" t="s">
        <v>76</v>
      </c>
      <c r="F246" s="25">
        <v>3</v>
      </c>
      <c r="G246" s="26">
        <f t="shared" si="52"/>
        <v>820.007515880109</v>
      </c>
      <c r="H246" s="26">
        <f t="shared" si="53"/>
        <v>2460.02254764033</v>
      </c>
      <c r="I246" s="25"/>
      <c r="N246" s="16">
        <f t="shared" si="54"/>
        <v>779.789314739495</v>
      </c>
      <c r="O246" s="16">
        <f t="shared" si="55"/>
        <v>2339.36794421849</v>
      </c>
      <c r="Q246" s="16">
        <v>820.007515880109</v>
      </c>
      <c r="R246" s="16">
        <v>2460.02254764033</v>
      </c>
    </row>
    <row r="247" s="1" customFormat="1" ht="38.25" customHeight="1" spans="1:18">
      <c r="A247" s="2" t="s">
        <v>18</v>
      </c>
      <c r="B247" s="2"/>
      <c r="C247" s="2"/>
      <c r="D247" s="2"/>
      <c r="E247" s="2"/>
      <c r="F247" s="2"/>
      <c r="G247" s="2"/>
      <c r="H247" s="2"/>
      <c r="I247" s="2"/>
      <c r="Q247" s="16"/>
      <c r="R247" s="16"/>
    </row>
    <row r="248" s="1" customFormat="1" ht="31" customHeight="1" spans="1:18">
      <c r="A248" s="3" t="s">
        <v>311</v>
      </c>
      <c r="B248" s="3"/>
      <c r="C248" s="3"/>
      <c r="D248" s="3"/>
      <c r="E248" s="3"/>
      <c r="F248" s="3"/>
      <c r="G248" s="3"/>
      <c r="H248" s="3"/>
      <c r="I248" s="4"/>
      <c r="Q248" s="16"/>
      <c r="R248" s="16"/>
    </row>
    <row r="249" s="1" customFormat="1" ht="17.25" customHeight="1" spans="1:18">
      <c r="A249" s="5" t="s">
        <v>2</v>
      </c>
      <c r="B249" s="5" t="s">
        <v>20</v>
      </c>
      <c r="C249" s="5" t="s">
        <v>21</v>
      </c>
      <c r="D249" s="5" t="s">
        <v>22</v>
      </c>
      <c r="E249" s="5" t="s">
        <v>23</v>
      </c>
      <c r="F249" s="18" t="s">
        <v>24</v>
      </c>
      <c r="G249" s="18" t="s">
        <v>25</v>
      </c>
      <c r="H249" s="18" t="s">
        <v>26</v>
      </c>
      <c r="I249" s="5" t="s">
        <v>27</v>
      </c>
      <c r="Q249" s="16"/>
      <c r="R249" s="16"/>
    </row>
    <row r="250" s="1" customFormat="1" ht="17.25" customHeight="1" spans="1:18">
      <c r="A250" s="5"/>
      <c r="B250" s="5"/>
      <c r="C250" s="5"/>
      <c r="D250" s="5"/>
      <c r="E250" s="5"/>
      <c r="F250" s="19"/>
      <c r="G250" s="19"/>
      <c r="H250" s="19"/>
      <c r="I250" s="5"/>
      <c r="Q250" s="16"/>
      <c r="R250" s="16"/>
    </row>
    <row r="251" s="1" customFormat="1" ht="23.75" customHeight="1" spans="1:18">
      <c r="A251" s="22" t="s">
        <v>194</v>
      </c>
      <c r="B251" s="23" t="s">
        <v>437</v>
      </c>
      <c r="C251" s="23" t="s">
        <v>438</v>
      </c>
      <c r="D251" s="24" t="s">
        <v>439</v>
      </c>
      <c r="E251" s="22" t="s">
        <v>76</v>
      </c>
      <c r="F251" s="25">
        <v>1</v>
      </c>
      <c r="G251" s="26">
        <f>Q251</f>
        <v>298.076488290178</v>
      </c>
      <c r="H251" s="26">
        <f>R251</f>
        <v>298.076488290178</v>
      </c>
      <c r="I251" s="25"/>
      <c r="N251" s="16">
        <f>G251*$P$2</f>
        <v>283.456987945141</v>
      </c>
      <c r="O251" s="16">
        <f>H251*$P$2</f>
        <v>283.456987945141</v>
      </c>
      <c r="Q251" s="16">
        <v>298.076488290178</v>
      </c>
      <c r="R251" s="16">
        <v>298.076488290178</v>
      </c>
    </row>
    <row r="252" s="1" customFormat="1" ht="15.75" customHeight="1" spans="1:18">
      <c r="A252" s="22" t="s">
        <v>34</v>
      </c>
      <c r="B252" s="23" t="s">
        <v>440</v>
      </c>
      <c r="C252" s="23" t="s">
        <v>441</v>
      </c>
      <c r="D252" s="22"/>
      <c r="E252" s="22" t="s">
        <v>79</v>
      </c>
      <c r="F252" s="25">
        <v>1</v>
      </c>
      <c r="G252" s="26">
        <f t="shared" ref="G252:G258" si="56">Q252</f>
        <v>298.076488290178</v>
      </c>
      <c r="H252" s="26">
        <f t="shared" ref="H252:H258" si="57">R252</f>
        <v>298.076488290178</v>
      </c>
      <c r="I252" s="25"/>
      <c r="N252" s="16">
        <f t="shared" ref="N252:N258" si="58">G252*$P$2</f>
        <v>283.456987945141</v>
      </c>
      <c r="O252" s="16">
        <f t="shared" ref="O252:O259" si="59">H252*$P$2</f>
        <v>283.456987945141</v>
      </c>
      <c r="Q252" s="16">
        <v>298.076488290178</v>
      </c>
      <c r="R252" s="16">
        <v>298.076488290178</v>
      </c>
    </row>
    <row r="253" s="1" customFormat="1" ht="46.75" customHeight="1" spans="1:18">
      <c r="A253" s="22" t="s">
        <v>199</v>
      </c>
      <c r="B253" s="23" t="s">
        <v>442</v>
      </c>
      <c r="C253" s="23" t="s">
        <v>443</v>
      </c>
      <c r="D253" s="24" t="s">
        <v>444</v>
      </c>
      <c r="E253" s="22" t="s">
        <v>89</v>
      </c>
      <c r="F253" s="25">
        <v>4</v>
      </c>
      <c r="G253" s="26">
        <f t="shared" si="56"/>
        <v>43.48712014519</v>
      </c>
      <c r="H253" s="26">
        <f t="shared" si="57"/>
        <v>173.94848058076</v>
      </c>
      <c r="I253" s="25"/>
      <c r="N253" s="16">
        <f t="shared" si="58"/>
        <v>41.3542448834943</v>
      </c>
      <c r="O253" s="16">
        <f t="shared" si="59"/>
        <v>165.416979533977</v>
      </c>
      <c r="Q253" s="16">
        <v>43.48712014519</v>
      </c>
      <c r="R253" s="16">
        <v>173.94848058076</v>
      </c>
    </row>
    <row r="254" s="1" customFormat="1" ht="35.25" customHeight="1" spans="1:18">
      <c r="A254" s="22" t="s">
        <v>34</v>
      </c>
      <c r="B254" s="23" t="s">
        <v>445</v>
      </c>
      <c r="C254" s="23" t="s">
        <v>446</v>
      </c>
      <c r="D254" s="22"/>
      <c r="E254" s="22" t="s">
        <v>89</v>
      </c>
      <c r="F254" s="25">
        <v>4</v>
      </c>
      <c r="G254" s="26">
        <f t="shared" si="56"/>
        <v>11.2022365036155</v>
      </c>
      <c r="H254" s="26">
        <f t="shared" si="57"/>
        <v>44.8089460144622</v>
      </c>
      <c r="I254" s="25"/>
      <c r="N254" s="16">
        <f t="shared" si="58"/>
        <v>10.6528100749522</v>
      </c>
      <c r="O254" s="16">
        <f t="shared" si="59"/>
        <v>42.6112402998087</v>
      </c>
      <c r="Q254" s="16">
        <v>11.2022365036155</v>
      </c>
      <c r="R254" s="16">
        <v>44.8089460144622</v>
      </c>
    </row>
    <row r="255" s="1" customFormat="1" ht="23.75" customHeight="1" spans="1:18">
      <c r="A255" s="22" t="s">
        <v>102</v>
      </c>
      <c r="B255" s="23" t="s">
        <v>447</v>
      </c>
      <c r="C255" s="23" t="s">
        <v>448</v>
      </c>
      <c r="D255" s="22"/>
      <c r="E255" s="22" t="s">
        <v>89</v>
      </c>
      <c r="F255" s="25">
        <v>4</v>
      </c>
      <c r="G255" s="26">
        <f t="shared" si="56"/>
        <v>32.2848836415745</v>
      </c>
      <c r="H255" s="26">
        <f t="shared" si="57"/>
        <v>129.139534566298</v>
      </c>
      <c r="I255" s="25"/>
      <c r="N255" s="16">
        <f t="shared" si="58"/>
        <v>30.7014348085421</v>
      </c>
      <c r="O255" s="16">
        <f t="shared" si="59"/>
        <v>122.805739234168</v>
      </c>
      <c r="Q255" s="16">
        <v>32.2848836415745</v>
      </c>
      <c r="R255" s="16">
        <v>129.139534566298</v>
      </c>
    </row>
    <row r="256" s="1" customFormat="1" ht="35.25" customHeight="1" spans="1:18">
      <c r="A256" s="22" t="s">
        <v>205</v>
      </c>
      <c r="B256" s="23" t="s">
        <v>449</v>
      </c>
      <c r="C256" s="23" t="s">
        <v>443</v>
      </c>
      <c r="D256" s="24" t="s">
        <v>450</v>
      </c>
      <c r="E256" s="22" t="s">
        <v>89</v>
      </c>
      <c r="F256" s="25">
        <v>10</v>
      </c>
      <c r="G256" s="26">
        <f t="shared" si="56"/>
        <v>25.9705499926775</v>
      </c>
      <c r="H256" s="26">
        <f t="shared" si="57"/>
        <v>259.705499926775</v>
      </c>
      <c r="I256" s="25"/>
      <c r="N256" s="16">
        <f t="shared" si="58"/>
        <v>24.6967948342057</v>
      </c>
      <c r="O256" s="16">
        <f t="shared" si="59"/>
        <v>246.967948342057</v>
      </c>
      <c r="Q256" s="16">
        <v>25.9705499926775</v>
      </c>
      <c r="R256" s="16">
        <v>259.705499926775</v>
      </c>
    </row>
    <row r="257" s="1" customFormat="1" ht="35.25" customHeight="1" spans="1:18">
      <c r="A257" s="22" t="s">
        <v>34</v>
      </c>
      <c r="B257" s="23" t="s">
        <v>451</v>
      </c>
      <c r="C257" s="23" t="s">
        <v>452</v>
      </c>
      <c r="D257" s="22"/>
      <c r="E257" s="22" t="s">
        <v>89</v>
      </c>
      <c r="F257" s="25">
        <v>10</v>
      </c>
      <c r="G257" s="26">
        <f t="shared" si="56"/>
        <v>7.30332566619417</v>
      </c>
      <c r="H257" s="26">
        <f t="shared" si="57"/>
        <v>73.0332566619417</v>
      </c>
      <c r="I257" s="25"/>
      <c r="N257" s="16">
        <f t="shared" si="58"/>
        <v>6.94512575344929</v>
      </c>
      <c r="O257" s="16">
        <f t="shared" si="59"/>
        <v>69.4512575344929</v>
      </c>
      <c r="Q257" s="16">
        <v>7.30332566619417</v>
      </c>
      <c r="R257" s="16">
        <v>73.0332566619417</v>
      </c>
    </row>
    <row r="258" s="1" customFormat="1" ht="23.75" customHeight="1" spans="1:18">
      <c r="A258" s="22" t="s">
        <v>102</v>
      </c>
      <c r="B258" s="23" t="s">
        <v>453</v>
      </c>
      <c r="C258" s="23" t="s">
        <v>454</v>
      </c>
      <c r="D258" s="22"/>
      <c r="E258" s="22" t="s">
        <v>89</v>
      </c>
      <c r="F258" s="25">
        <v>10</v>
      </c>
      <c r="G258" s="26">
        <f t="shared" si="56"/>
        <v>18.6672243264833</v>
      </c>
      <c r="H258" s="26">
        <f t="shared" si="57"/>
        <v>186.672243264833</v>
      </c>
      <c r="I258" s="25"/>
      <c r="N258" s="16">
        <f t="shared" si="58"/>
        <v>17.7516690807565</v>
      </c>
      <c r="O258" s="16">
        <f t="shared" si="59"/>
        <v>177.516690807565</v>
      </c>
      <c r="Q258" s="16">
        <v>18.6672243264833</v>
      </c>
      <c r="R258" s="16">
        <v>186.672243264833</v>
      </c>
    </row>
    <row r="259" s="1" customFormat="1" ht="15.75" customHeight="1" spans="1:18">
      <c r="A259" s="22"/>
      <c r="B259" s="22"/>
      <c r="C259" s="22" t="s">
        <v>105</v>
      </c>
      <c r="D259" s="22"/>
      <c r="E259" s="22"/>
      <c r="F259" s="22"/>
      <c r="G259" s="25"/>
      <c r="H259" s="26">
        <f>R259</f>
        <v>11467.9520319551</v>
      </c>
      <c r="I259" s="25"/>
      <c r="O259" s="16">
        <f t="shared" si="59"/>
        <v>10905.4932830288</v>
      </c>
      <c r="Q259" s="16"/>
      <c r="R259" s="16">
        <v>11467.9520319551</v>
      </c>
    </row>
    <row r="260" s="1" customFormat="1" ht="15.75" customHeight="1" spans="1:18">
      <c r="A260" s="22" t="s">
        <v>455</v>
      </c>
      <c r="B260" s="22" t="s">
        <v>456</v>
      </c>
      <c r="C260" s="10"/>
      <c r="D260" s="10"/>
      <c r="E260" s="10"/>
      <c r="F260" s="10"/>
      <c r="G260" s="10"/>
      <c r="H260" s="10"/>
      <c r="I260" s="10"/>
      <c r="Q260" s="16"/>
      <c r="R260" s="16"/>
    </row>
    <row r="261" s="1" customFormat="1" ht="23.75" customHeight="1" spans="1:18">
      <c r="A261" s="22" t="s">
        <v>6</v>
      </c>
      <c r="B261" s="23" t="s">
        <v>457</v>
      </c>
      <c r="C261" s="23" t="s">
        <v>458</v>
      </c>
      <c r="D261" s="24" t="s">
        <v>459</v>
      </c>
      <c r="E261" s="22" t="s">
        <v>165</v>
      </c>
      <c r="F261" s="25">
        <v>23.63</v>
      </c>
      <c r="G261" s="26">
        <f>Q261</f>
        <v>153.331800835566</v>
      </c>
      <c r="H261" s="26">
        <f>R261</f>
        <v>3623.22931259979</v>
      </c>
      <c r="I261" s="25"/>
      <c r="N261" s="16">
        <f>G261*$P$2</f>
        <v>145.811468292469</v>
      </c>
      <c r="O261" s="16">
        <f>H261*$P$2</f>
        <v>3445.52391057515</v>
      </c>
      <c r="Q261" s="16">
        <v>153.331800835566</v>
      </c>
      <c r="R261" s="16">
        <v>3623.22931259979</v>
      </c>
    </row>
    <row r="262" s="1" customFormat="1" ht="35.25" customHeight="1" spans="1:18">
      <c r="A262" s="22" t="s">
        <v>34</v>
      </c>
      <c r="B262" s="23" t="s">
        <v>460</v>
      </c>
      <c r="C262" s="23" t="s">
        <v>461</v>
      </c>
      <c r="D262" s="22"/>
      <c r="E262" s="22" t="s">
        <v>165</v>
      </c>
      <c r="F262" s="25">
        <v>23.63</v>
      </c>
      <c r="G262" s="26">
        <f>Q262</f>
        <v>153.331800835566</v>
      </c>
      <c r="H262" s="26">
        <f>R262</f>
        <v>3623.22931259979</v>
      </c>
      <c r="I262" s="25"/>
      <c r="N262" s="16">
        <f>G262*$P$2</f>
        <v>145.811468292469</v>
      </c>
      <c r="O262" s="16">
        <f>H262*$P$2</f>
        <v>3445.52391057515</v>
      </c>
      <c r="Q262" s="16">
        <v>153.331800835566</v>
      </c>
      <c r="R262" s="16">
        <v>3623.22931259979</v>
      </c>
    </row>
    <row r="263" s="1" customFormat="1" ht="23.75" customHeight="1" spans="1:18">
      <c r="A263" s="22" t="s">
        <v>8</v>
      </c>
      <c r="B263" s="23" t="s">
        <v>462</v>
      </c>
      <c r="C263" s="23" t="s">
        <v>458</v>
      </c>
      <c r="D263" s="24" t="s">
        <v>463</v>
      </c>
      <c r="E263" s="22" t="s">
        <v>165</v>
      </c>
      <c r="F263" s="25">
        <v>16.6</v>
      </c>
      <c r="G263" s="26">
        <f>Q263</f>
        <v>91.6814619111693</v>
      </c>
      <c r="H263" s="26">
        <f>R263</f>
        <v>1521.91607154086</v>
      </c>
      <c r="I263" s="25"/>
      <c r="N263" s="16">
        <f>G263*$P$2</f>
        <v>87.1848403502664</v>
      </c>
      <c r="O263" s="16">
        <f>H263*$P$2</f>
        <v>1447.27196706742</v>
      </c>
      <c r="Q263" s="16">
        <v>91.6814619111693</v>
      </c>
      <c r="R263" s="16">
        <v>1521.91607154086</v>
      </c>
    </row>
    <row r="264" s="1" customFormat="1" ht="35.25" customHeight="1" spans="1:18">
      <c r="A264" s="22" t="s">
        <v>34</v>
      </c>
      <c r="B264" s="23" t="s">
        <v>464</v>
      </c>
      <c r="C264" s="23" t="s">
        <v>465</v>
      </c>
      <c r="D264" s="22"/>
      <c r="E264" s="22" t="s">
        <v>165</v>
      </c>
      <c r="F264" s="25">
        <v>16.6</v>
      </c>
      <c r="G264" s="26">
        <f>Q264</f>
        <v>91.6814619111693</v>
      </c>
      <c r="H264" s="26">
        <f>R264</f>
        <v>1521.91607154086</v>
      </c>
      <c r="I264" s="25"/>
      <c r="N264" s="16">
        <f>G264*$P$2</f>
        <v>87.1848403502664</v>
      </c>
      <c r="O264" s="16">
        <f>H264*$P$2</f>
        <v>1447.27196706742</v>
      </c>
      <c r="Q264" s="16">
        <v>91.6814619111693</v>
      </c>
      <c r="R264" s="16">
        <v>1521.91607154086</v>
      </c>
    </row>
    <row r="265" s="1" customFormat="1" ht="38.25" customHeight="1" spans="1:18">
      <c r="A265" s="2" t="s">
        <v>18</v>
      </c>
      <c r="B265" s="2"/>
      <c r="C265" s="2"/>
      <c r="D265" s="2"/>
      <c r="E265" s="2"/>
      <c r="F265" s="2"/>
      <c r="G265" s="2"/>
      <c r="H265" s="2"/>
      <c r="I265" s="2"/>
      <c r="Q265" s="16"/>
      <c r="R265" s="16"/>
    </row>
    <row r="266" s="1" customFormat="1" ht="31" customHeight="1" spans="1:18">
      <c r="A266" s="3" t="s">
        <v>311</v>
      </c>
      <c r="B266" s="3"/>
      <c r="C266" s="3"/>
      <c r="D266" s="3"/>
      <c r="E266" s="3"/>
      <c r="F266" s="3"/>
      <c r="G266" s="3"/>
      <c r="H266" s="3"/>
      <c r="I266" s="4"/>
      <c r="Q266" s="16"/>
      <c r="R266" s="16"/>
    </row>
    <row r="267" s="1" customFormat="1" ht="17.25" customHeight="1" spans="1:18">
      <c r="A267" s="5" t="s">
        <v>2</v>
      </c>
      <c r="B267" s="5" t="s">
        <v>20</v>
      </c>
      <c r="C267" s="5" t="s">
        <v>21</v>
      </c>
      <c r="D267" s="5" t="s">
        <v>22</v>
      </c>
      <c r="E267" s="5" t="s">
        <v>23</v>
      </c>
      <c r="F267" s="18" t="s">
        <v>24</v>
      </c>
      <c r="G267" s="18" t="s">
        <v>25</v>
      </c>
      <c r="H267" s="18" t="s">
        <v>26</v>
      </c>
      <c r="I267" s="5" t="s">
        <v>27</v>
      </c>
      <c r="Q267" s="16"/>
      <c r="R267" s="16"/>
    </row>
    <row r="268" s="1" customFormat="1" ht="17.25" customHeight="1" spans="1:18">
      <c r="A268" s="5"/>
      <c r="B268" s="5"/>
      <c r="C268" s="5"/>
      <c r="D268" s="5"/>
      <c r="E268" s="5"/>
      <c r="F268" s="19"/>
      <c r="G268" s="19"/>
      <c r="H268" s="19"/>
      <c r="I268" s="5"/>
      <c r="Q268" s="16"/>
      <c r="R268" s="16"/>
    </row>
    <row r="269" s="1" customFormat="1" ht="57.5" customHeight="1" spans="1:18">
      <c r="A269" s="22" t="s">
        <v>10</v>
      </c>
      <c r="B269" s="23" t="s">
        <v>466</v>
      </c>
      <c r="C269" s="23" t="s">
        <v>347</v>
      </c>
      <c r="D269" s="24" t="s">
        <v>467</v>
      </c>
      <c r="E269" s="22" t="s">
        <v>79</v>
      </c>
      <c r="F269" s="25">
        <v>3</v>
      </c>
      <c r="G269" s="26">
        <f>Q269</f>
        <v>1238.89318289858</v>
      </c>
      <c r="H269" s="26">
        <f>R269</f>
        <v>3716.67954869574</v>
      </c>
      <c r="I269" s="25"/>
      <c r="N269" s="16">
        <f>G269*$P$2</f>
        <v>1178.13025785628</v>
      </c>
      <c r="O269" s="16">
        <f>H269*$P$2</f>
        <v>3534.39077356883</v>
      </c>
      <c r="Q269" s="16">
        <v>1238.89318289858</v>
      </c>
      <c r="R269" s="16">
        <v>3716.67954869574</v>
      </c>
    </row>
    <row r="270" s="1" customFormat="1" ht="103" customHeight="1" spans="1:18">
      <c r="A270" s="22" t="s">
        <v>34</v>
      </c>
      <c r="B270" s="23" t="s">
        <v>468</v>
      </c>
      <c r="C270" s="23" t="s">
        <v>469</v>
      </c>
      <c r="D270" s="22"/>
      <c r="E270" s="22" t="s">
        <v>79</v>
      </c>
      <c r="F270" s="25">
        <v>3</v>
      </c>
      <c r="G270" s="26">
        <f t="shared" ref="G270:G278" si="60">Q270</f>
        <v>1238.89318289858</v>
      </c>
      <c r="H270" s="26">
        <f t="shared" ref="H270:H278" si="61">R270</f>
        <v>3716.67954869574</v>
      </c>
      <c r="I270" s="25"/>
      <c r="N270" s="16">
        <f t="shared" ref="N270:N278" si="62">G270*$P$2</f>
        <v>1178.13025785628</v>
      </c>
      <c r="O270" s="16">
        <f t="shared" ref="O270:O278" si="63">H270*$P$2</f>
        <v>3534.39077356883</v>
      </c>
      <c r="Q270" s="16">
        <v>1238.89318289858</v>
      </c>
      <c r="R270" s="16">
        <v>3716.67954869574</v>
      </c>
    </row>
    <row r="271" s="1" customFormat="1" ht="35.25" customHeight="1" spans="1:18">
      <c r="A271" s="22" t="s">
        <v>12</v>
      </c>
      <c r="B271" s="23" t="s">
        <v>470</v>
      </c>
      <c r="C271" s="23" t="s">
        <v>471</v>
      </c>
      <c r="D271" s="24" t="s">
        <v>472</v>
      </c>
      <c r="E271" s="22" t="s">
        <v>89</v>
      </c>
      <c r="F271" s="25">
        <v>2</v>
      </c>
      <c r="G271" s="26">
        <f t="shared" si="60"/>
        <v>616.256141239645</v>
      </c>
      <c r="H271" s="26">
        <f t="shared" si="61"/>
        <v>1232.51228247929</v>
      </c>
      <c r="I271" s="25"/>
      <c r="N271" s="16">
        <f t="shared" si="62"/>
        <v>586.03115797725</v>
      </c>
      <c r="O271" s="16">
        <f t="shared" si="63"/>
        <v>1172.0623159545</v>
      </c>
      <c r="Q271" s="16">
        <v>616.256141239645</v>
      </c>
      <c r="R271" s="16">
        <v>1232.51228247929</v>
      </c>
    </row>
    <row r="272" s="1" customFormat="1" ht="15.75" customHeight="1" spans="1:18">
      <c r="A272" s="22" t="s">
        <v>34</v>
      </c>
      <c r="B272" s="23" t="s">
        <v>473</v>
      </c>
      <c r="C272" s="23" t="s">
        <v>474</v>
      </c>
      <c r="D272" s="22"/>
      <c r="E272" s="22" t="s">
        <v>89</v>
      </c>
      <c r="F272" s="25">
        <v>2</v>
      </c>
      <c r="G272" s="26">
        <f t="shared" si="60"/>
        <v>440.120466774478</v>
      </c>
      <c r="H272" s="26">
        <f t="shared" si="61"/>
        <v>880.240933548955</v>
      </c>
      <c r="I272" s="25"/>
      <c r="N272" s="16">
        <f t="shared" si="62"/>
        <v>418.534257970235</v>
      </c>
      <c r="O272" s="16">
        <f t="shared" si="63"/>
        <v>837.068515940469</v>
      </c>
      <c r="Q272" s="16">
        <v>440.120466774478</v>
      </c>
      <c r="R272" s="16">
        <v>880.240933548955</v>
      </c>
    </row>
    <row r="273" s="1" customFormat="1" ht="35.25" customHeight="1" spans="1:18">
      <c r="A273" s="22" t="s">
        <v>102</v>
      </c>
      <c r="B273" s="23" t="s">
        <v>475</v>
      </c>
      <c r="C273" s="23" t="s">
        <v>476</v>
      </c>
      <c r="D273" s="22"/>
      <c r="E273" s="22" t="s">
        <v>477</v>
      </c>
      <c r="F273" s="25">
        <v>2</v>
      </c>
      <c r="G273" s="26">
        <f t="shared" si="60"/>
        <v>176.135674465167</v>
      </c>
      <c r="H273" s="26">
        <f t="shared" si="61"/>
        <v>352.271348930335</v>
      </c>
      <c r="I273" s="25"/>
      <c r="N273" s="16">
        <f t="shared" si="62"/>
        <v>167.496900007015</v>
      </c>
      <c r="O273" s="16">
        <f t="shared" si="63"/>
        <v>334.993800014031</v>
      </c>
      <c r="Q273" s="16">
        <v>176.135674465167</v>
      </c>
      <c r="R273" s="16">
        <v>352.271348930335</v>
      </c>
    </row>
    <row r="274" s="1" customFormat="1" ht="23.75" customHeight="1" spans="1:18">
      <c r="A274" s="22" t="s">
        <v>54</v>
      </c>
      <c r="B274" s="23" t="s">
        <v>478</v>
      </c>
      <c r="C274" s="23" t="s">
        <v>479</v>
      </c>
      <c r="D274" s="24" t="s">
        <v>480</v>
      </c>
      <c r="E274" s="22" t="s">
        <v>481</v>
      </c>
      <c r="F274" s="25">
        <v>8</v>
      </c>
      <c r="G274" s="26">
        <f t="shared" si="60"/>
        <v>112.260103501852</v>
      </c>
      <c r="H274" s="26">
        <f t="shared" si="61"/>
        <v>898.080828014815</v>
      </c>
      <c r="I274" s="25"/>
      <c r="N274" s="16">
        <f t="shared" si="62"/>
        <v>106.754179061808</v>
      </c>
      <c r="O274" s="16">
        <f t="shared" si="63"/>
        <v>854.033432494468</v>
      </c>
      <c r="Q274" s="16">
        <v>112.260103501852</v>
      </c>
      <c r="R274" s="16">
        <v>898.080828014815</v>
      </c>
    </row>
    <row r="275" s="1" customFormat="1" ht="15.75" customHeight="1" spans="1:18">
      <c r="A275" s="22" t="s">
        <v>34</v>
      </c>
      <c r="B275" s="23" t="s">
        <v>482</v>
      </c>
      <c r="C275" s="23" t="s">
        <v>483</v>
      </c>
      <c r="D275" s="22"/>
      <c r="E275" s="22" t="s">
        <v>481</v>
      </c>
      <c r="F275" s="25">
        <v>8</v>
      </c>
      <c r="G275" s="26">
        <f t="shared" si="60"/>
        <v>69.5527655241461</v>
      </c>
      <c r="H275" s="26">
        <f t="shared" si="61"/>
        <v>556.422124193169</v>
      </c>
      <c r="I275" s="25"/>
      <c r="N275" s="16">
        <f t="shared" si="62"/>
        <v>66.1414710426147</v>
      </c>
      <c r="O275" s="16">
        <f t="shared" si="63"/>
        <v>529.131768340918</v>
      </c>
      <c r="Q275" s="16">
        <v>69.5527655241461</v>
      </c>
      <c r="R275" s="16">
        <v>556.422124193169</v>
      </c>
    </row>
    <row r="276" s="1" customFormat="1" ht="15.75" customHeight="1" spans="1:18">
      <c r="A276" s="22" t="s">
        <v>102</v>
      </c>
      <c r="B276" s="23" t="s">
        <v>484</v>
      </c>
      <c r="C276" s="23" t="s">
        <v>485</v>
      </c>
      <c r="D276" s="22"/>
      <c r="E276" s="22" t="s">
        <v>481</v>
      </c>
      <c r="F276" s="25">
        <v>4</v>
      </c>
      <c r="G276" s="26">
        <f t="shared" si="60"/>
        <v>85.4146759554115</v>
      </c>
      <c r="H276" s="26">
        <f t="shared" si="61"/>
        <v>341.658703821646</v>
      </c>
      <c r="I276" s="25"/>
      <c r="N276" s="16">
        <f t="shared" si="62"/>
        <v>81.2254160383874</v>
      </c>
      <c r="O276" s="16">
        <f t="shared" si="63"/>
        <v>324.90166415355</v>
      </c>
      <c r="Q276" s="16">
        <v>85.4146759554115</v>
      </c>
      <c r="R276" s="16">
        <v>341.658703821646</v>
      </c>
    </row>
    <row r="277" s="1" customFormat="1" ht="46.75" customHeight="1" spans="1:18">
      <c r="A277" s="22" t="s">
        <v>60</v>
      </c>
      <c r="B277" s="23" t="s">
        <v>486</v>
      </c>
      <c r="C277" s="23" t="s">
        <v>352</v>
      </c>
      <c r="D277" s="24" t="s">
        <v>487</v>
      </c>
      <c r="E277" s="22" t="s">
        <v>354</v>
      </c>
      <c r="F277" s="25">
        <v>21.07</v>
      </c>
      <c r="G277" s="26">
        <f t="shared" si="60"/>
        <v>18.0966520088119</v>
      </c>
      <c r="H277" s="26">
        <f t="shared" si="61"/>
        <v>381.294460822554</v>
      </c>
      <c r="I277" s="25"/>
      <c r="N277" s="16">
        <f t="shared" si="62"/>
        <v>17.2090811312682</v>
      </c>
      <c r="O277" s="16">
        <f t="shared" si="63"/>
        <v>362.593440377998</v>
      </c>
      <c r="Q277" s="16">
        <v>18.0966520088119</v>
      </c>
      <c r="R277" s="16">
        <v>381.294460822554</v>
      </c>
    </row>
    <row r="278" s="1" customFormat="1" ht="35.25" customHeight="1" spans="1:18">
      <c r="A278" s="22" t="s">
        <v>34</v>
      </c>
      <c r="B278" s="23" t="s">
        <v>488</v>
      </c>
      <c r="C278" s="23" t="s">
        <v>489</v>
      </c>
      <c r="D278" s="22"/>
      <c r="E278" s="22" t="s">
        <v>354</v>
      </c>
      <c r="F278" s="25">
        <v>21.07</v>
      </c>
      <c r="G278" s="26">
        <f t="shared" si="60"/>
        <v>12.7713103772119</v>
      </c>
      <c r="H278" s="26">
        <f t="shared" si="61"/>
        <v>269.091414552469</v>
      </c>
      <c r="I278" s="25"/>
      <c r="N278" s="16">
        <f t="shared" si="62"/>
        <v>12.1449269360448</v>
      </c>
      <c r="O278" s="16">
        <f t="shared" si="63"/>
        <v>255.893520111139</v>
      </c>
      <c r="Q278" s="16">
        <v>12.7713103772119</v>
      </c>
      <c r="R278" s="16">
        <v>269.091414552469</v>
      </c>
    </row>
    <row r="279" s="1" customFormat="1" ht="38.25" customHeight="1" spans="1:18">
      <c r="A279" s="2" t="s">
        <v>18</v>
      </c>
      <c r="B279" s="2"/>
      <c r="C279" s="2"/>
      <c r="D279" s="2"/>
      <c r="E279" s="2"/>
      <c r="F279" s="2"/>
      <c r="G279" s="2"/>
      <c r="H279" s="2"/>
      <c r="I279" s="2"/>
      <c r="Q279" s="16"/>
      <c r="R279" s="16"/>
    </row>
    <row r="280" s="1" customFormat="1" ht="31" customHeight="1" spans="1:18">
      <c r="A280" s="3" t="s">
        <v>311</v>
      </c>
      <c r="B280" s="3"/>
      <c r="C280" s="3"/>
      <c r="D280" s="3"/>
      <c r="E280" s="3"/>
      <c r="F280" s="3"/>
      <c r="G280" s="3"/>
      <c r="H280" s="3"/>
      <c r="I280" s="4"/>
      <c r="Q280" s="16"/>
      <c r="R280" s="16"/>
    </row>
    <row r="281" s="1" customFormat="1" ht="17.25" customHeight="1" spans="1:18">
      <c r="A281" s="5" t="s">
        <v>2</v>
      </c>
      <c r="B281" s="5" t="s">
        <v>20</v>
      </c>
      <c r="C281" s="5" t="s">
        <v>21</v>
      </c>
      <c r="D281" s="5" t="s">
        <v>22</v>
      </c>
      <c r="E281" s="5" t="s">
        <v>23</v>
      </c>
      <c r="F281" s="18" t="s">
        <v>24</v>
      </c>
      <c r="G281" s="18" t="s">
        <v>25</v>
      </c>
      <c r="H281" s="18" t="s">
        <v>26</v>
      </c>
      <c r="I281" s="5" t="s">
        <v>27</v>
      </c>
      <c r="Q281" s="16"/>
      <c r="R281" s="16"/>
    </row>
    <row r="282" s="1" customFormat="1" ht="17.25" customHeight="1" spans="1:18">
      <c r="A282" s="5"/>
      <c r="B282" s="5"/>
      <c r="C282" s="5"/>
      <c r="D282" s="5"/>
      <c r="E282" s="5"/>
      <c r="F282" s="19"/>
      <c r="G282" s="19"/>
      <c r="H282" s="19"/>
      <c r="I282" s="5"/>
      <c r="Q282" s="16"/>
      <c r="R282" s="16"/>
    </row>
    <row r="283" s="1" customFormat="1" ht="35.25" customHeight="1" spans="1:18">
      <c r="A283" s="22" t="s">
        <v>102</v>
      </c>
      <c r="B283" s="23" t="s">
        <v>490</v>
      </c>
      <c r="C283" s="23" t="s">
        <v>491</v>
      </c>
      <c r="D283" s="22"/>
      <c r="E283" s="22" t="s">
        <v>354</v>
      </c>
      <c r="F283" s="25">
        <v>21.07</v>
      </c>
      <c r="G283" s="26">
        <f>Q283</f>
        <v>5.32534163159992</v>
      </c>
      <c r="H283" s="26">
        <f>R283</f>
        <v>112.203046270085</v>
      </c>
      <c r="I283" s="25"/>
      <c r="N283" s="16">
        <f>G283*$P$2</f>
        <v>5.06415419522344</v>
      </c>
      <c r="O283" s="16">
        <f>H283*$P$2</f>
        <v>106.69992026686</v>
      </c>
      <c r="Q283" s="16">
        <v>5.32534163159992</v>
      </c>
      <c r="R283" s="16">
        <v>112.203046270085</v>
      </c>
    </row>
    <row r="284" s="1" customFormat="1" ht="57.5" customHeight="1" spans="1:18">
      <c r="A284" s="22" t="s">
        <v>66</v>
      </c>
      <c r="B284" s="23" t="s">
        <v>492</v>
      </c>
      <c r="C284" s="23" t="s">
        <v>360</v>
      </c>
      <c r="D284" s="24" t="s">
        <v>493</v>
      </c>
      <c r="E284" s="22" t="s">
        <v>354</v>
      </c>
      <c r="F284" s="25">
        <v>21.07</v>
      </c>
      <c r="G284" s="26">
        <f t="shared" ref="G284:G292" si="64">Q284</f>
        <v>2.88139020424067</v>
      </c>
      <c r="H284" s="26">
        <f t="shared" ref="H284:H292" si="65">R284</f>
        <v>60.7088946002391</v>
      </c>
      <c r="I284" s="25"/>
      <c r="N284" s="16">
        <f t="shared" ref="N284:N292" si="66">G284*$P$2</f>
        <v>2.74006914491554</v>
      </c>
      <c r="O284" s="16">
        <f t="shared" ref="O284:O293" si="67">H284*$P$2</f>
        <v>57.7313578255472</v>
      </c>
      <c r="Q284" s="16">
        <v>2.88139020424067</v>
      </c>
      <c r="R284" s="16">
        <v>60.7088946002391</v>
      </c>
    </row>
    <row r="285" s="1" customFormat="1" ht="23.75" customHeight="1" spans="1:18">
      <c r="A285" s="22" t="s">
        <v>34</v>
      </c>
      <c r="B285" s="23" t="s">
        <v>494</v>
      </c>
      <c r="C285" s="23" t="s">
        <v>495</v>
      </c>
      <c r="D285" s="22"/>
      <c r="E285" s="22" t="s">
        <v>354</v>
      </c>
      <c r="F285" s="25">
        <v>21.07</v>
      </c>
      <c r="G285" s="26">
        <f t="shared" si="64"/>
        <v>0.57057231767142</v>
      </c>
      <c r="H285" s="26">
        <f t="shared" si="65"/>
        <v>12.0200568256112</v>
      </c>
      <c r="I285" s="25"/>
      <c r="N285" s="16">
        <f t="shared" si="66"/>
        <v>0.542587949488226</v>
      </c>
      <c r="O285" s="16">
        <f t="shared" si="67"/>
        <v>11.4305194692186</v>
      </c>
      <c r="Q285" s="16">
        <v>0.57057231767142</v>
      </c>
      <c r="R285" s="16">
        <v>12.0200568256112</v>
      </c>
    </row>
    <row r="286" s="1" customFormat="1" ht="23.75" customHeight="1" spans="1:18">
      <c r="A286" s="22" t="s">
        <v>102</v>
      </c>
      <c r="B286" s="23" t="s">
        <v>496</v>
      </c>
      <c r="C286" s="23" t="s">
        <v>497</v>
      </c>
      <c r="D286" s="22"/>
      <c r="E286" s="22" t="s">
        <v>354</v>
      </c>
      <c r="F286" s="25">
        <v>21.07</v>
      </c>
      <c r="G286" s="26">
        <f t="shared" si="64"/>
        <v>1.5690738735964</v>
      </c>
      <c r="H286" s="26">
        <f t="shared" si="65"/>
        <v>33.0646658090588</v>
      </c>
      <c r="I286" s="25"/>
      <c r="N286" s="16">
        <f t="shared" si="66"/>
        <v>1.49211686109262</v>
      </c>
      <c r="O286" s="16">
        <f t="shared" si="67"/>
        <v>31.4429716728427</v>
      </c>
      <c r="Q286" s="16">
        <v>1.5690738735964</v>
      </c>
      <c r="R286" s="16">
        <v>33.0646658090588</v>
      </c>
    </row>
    <row r="287" s="1" customFormat="1" ht="23.75" customHeight="1" spans="1:18">
      <c r="A287" s="22" t="s">
        <v>153</v>
      </c>
      <c r="B287" s="23" t="s">
        <v>498</v>
      </c>
      <c r="C287" s="23" t="s">
        <v>499</v>
      </c>
      <c r="D287" s="22"/>
      <c r="E287" s="22" t="s">
        <v>354</v>
      </c>
      <c r="F287" s="25">
        <v>21.07</v>
      </c>
      <c r="G287" s="26">
        <f t="shared" si="64"/>
        <v>0.741744012972846</v>
      </c>
      <c r="H287" s="26">
        <f t="shared" si="65"/>
        <v>15.624171965569</v>
      </c>
      <c r="I287" s="25"/>
      <c r="N287" s="16">
        <f t="shared" si="66"/>
        <v>0.705364334334694</v>
      </c>
      <c r="O287" s="16">
        <f t="shared" si="67"/>
        <v>14.8578666834859</v>
      </c>
      <c r="Q287" s="16">
        <v>0.741744012972846</v>
      </c>
      <c r="R287" s="16">
        <v>15.624171965569</v>
      </c>
    </row>
    <row r="288" s="1" customFormat="1" ht="35.25" customHeight="1" spans="1:18">
      <c r="A288" s="22" t="s">
        <v>72</v>
      </c>
      <c r="B288" s="23" t="s">
        <v>500</v>
      </c>
      <c r="C288" s="23" t="s">
        <v>501</v>
      </c>
      <c r="D288" s="24" t="s">
        <v>502</v>
      </c>
      <c r="E288" s="22" t="s">
        <v>46</v>
      </c>
      <c r="F288" s="25">
        <v>12.42</v>
      </c>
      <c r="G288" s="26">
        <f t="shared" si="64"/>
        <v>9.47150047334557</v>
      </c>
      <c r="H288" s="26">
        <f t="shared" si="65"/>
        <v>117.632992826591</v>
      </c>
      <c r="I288" s="25"/>
      <c r="N288" s="16">
        <f t="shared" si="66"/>
        <v>9.00695996150455</v>
      </c>
      <c r="O288" s="16">
        <f t="shared" si="67"/>
        <v>111.863548919489</v>
      </c>
      <c r="Q288" s="16">
        <v>9.47150047334557</v>
      </c>
      <c r="R288" s="16">
        <v>117.632992826591</v>
      </c>
    </row>
    <row r="289" s="1" customFormat="1" ht="23.75" customHeight="1" spans="1:18">
      <c r="A289" s="22" t="s">
        <v>34</v>
      </c>
      <c r="B289" s="23" t="s">
        <v>503</v>
      </c>
      <c r="C289" s="23" t="s">
        <v>504</v>
      </c>
      <c r="D289" s="22"/>
      <c r="E289" s="22" t="s">
        <v>46</v>
      </c>
      <c r="F289" s="25">
        <v>12.42</v>
      </c>
      <c r="G289" s="26">
        <f t="shared" si="64"/>
        <v>4.96397916374135</v>
      </c>
      <c r="H289" s="26">
        <f t="shared" si="65"/>
        <v>61.6503389243969</v>
      </c>
      <c r="I289" s="25"/>
      <c r="N289" s="16">
        <f t="shared" si="66"/>
        <v>4.72051516054757</v>
      </c>
      <c r="O289" s="16">
        <f t="shared" si="67"/>
        <v>58.6266279422028</v>
      </c>
      <c r="Q289" s="16">
        <v>4.96397916374135</v>
      </c>
      <c r="R289" s="16">
        <v>61.6503389243969</v>
      </c>
    </row>
    <row r="290" s="1" customFormat="1" ht="23.75" customHeight="1" spans="1:18">
      <c r="A290" s="22" t="s">
        <v>102</v>
      </c>
      <c r="B290" s="23" t="s">
        <v>505</v>
      </c>
      <c r="C290" s="23" t="s">
        <v>506</v>
      </c>
      <c r="D290" s="22"/>
      <c r="E290" s="22" t="s">
        <v>46</v>
      </c>
      <c r="F290" s="25">
        <v>12.42</v>
      </c>
      <c r="G290" s="26">
        <f t="shared" si="64"/>
        <v>4.50752130960422</v>
      </c>
      <c r="H290" s="26">
        <f t="shared" si="65"/>
        <v>55.9826539021941</v>
      </c>
      <c r="I290" s="25"/>
      <c r="N290" s="16">
        <f t="shared" si="66"/>
        <v>4.28644480095699</v>
      </c>
      <c r="O290" s="16">
        <f t="shared" si="67"/>
        <v>53.2369209772864</v>
      </c>
      <c r="Q290" s="16">
        <v>4.50752130960422</v>
      </c>
      <c r="R290" s="16">
        <v>55.9826539021941</v>
      </c>
    </row>
    <row r="291" s="1" customFormat="1" ht="23.75" customHeight="1" spans="1:18">
      <c r="A291" s="22" t="s">
        <v>80</v>
      </c>
      <c r="B291" s="23" t="s">
        <v>507</v>
      </c>
      <c r="C291" s="23" t="s">
        <v>508</v>
      </c>
      <c r="D291" s="24" t="s">
        <v>509</v>
      </c>
      <c r="E291" s="22" t="s">
        <v>510</v>
      </c>
      <c r="F291" s="25">
        <v>3</v>
      </c>
      <c r="G291" s="26">
        <f t="shared" si="64"/>
        <v>222.551732507737</v>
      </c>
      <c r="H291" s="26">
        <f t="shared" si="65"/>
        <v>667.655197523212</v>
      </c>
      <c r="I291" s="25"/>
      <c r="N291" s="16">
        <f t="shared" si="66"/>
        <v>211.636429697883</v>
      </c>
      <c r="O291" s="16">
        <f t="shared" si="67"/>
        <v>634.909289093648</v>
      </c>
      <c r="Q291" s="16">
        <v>222.551732507737</v>
      </c>
      <c r="R291" s="16">
        <v>667.655197523212</v>
      </c>
    </row>
    <row r="292" s="1" customFormat="1" ht="35.25" customHeight="1" spans="1:18">
      <c r="A292" s="22" t="s">
        <v>34</v>
      </c>
      <c r="B292" s="23" t="s">
        <v>511</v>
      </c>
      <c r="C292" s="23" t="s">
        <v>512</v>
      </c>
      <c r="D292" s="22"/>
      <c r="E292" s="22" t="s">
        <v>510</v>
      </c>
      <c r="F292" s="25">
        <v>3</v>
      </c>
      <c r="G292" s="26">
        <f t="shared" si="64"/>
        <v>222.551732507737</v>
      </c>
      <c r="H292" s="26">
        <f t="shared" si="65"/>
        <v>667.655197523212</v>
      </c>
      <c r="I292" s="25"/>
      <c r="N292" s="16">
        <f t="shared" si="66"/>
        <v>211.636429697883</v>
      </c>
      <c r="O292" s="16">
        <f t="shared" si="67"/>
        <v>634.909289093648</v>
      </c>
      <c r="Q292" s="16">
        <v>222.551732507737</v>
      </c>
      <c r="R292" s="16">
        <v>667.655197523212</v>
      </c>
    </row>
    <row r="293" s="1" customFormat="1" ht="15.75" customHeight="1" spans="1:18">
      <c r="A293" s="22"/>
      <c r="B293" s="22"/>
      <c r="C293" s="22" t="s">
        <v>105</v>
      </c>
      <c r="D293" s="22"/>
      <c r="E293" s="22"/>
      <c r="F293" s="22"/>
      <c r="G293" s="25"/>
      <c r="H293" s="26">
        <f>R293</f>
        <v>12219.7095891031</v>
      </c>
      <c r="I293" s="25"/>
      <c r="O293" s="16">
        <f t="shared" si="67"/>
        <v>11620.380035877</v>
      </c>
      <c r="Q293" s="16"/>
      <c r="R293" s="16">
        <v>12219.7095891031</v>
      </c>
    </row>
    <row r="294" s="1" customFormat="1" ht="15.75" customHeight="1" spans="1:18">
      <c r="A294" s="22" t="s">
        <v>513</v>
      </c>
      <c r="B294" s="22" t="s">
        <v>514</v>
      </c>
      <c r="C294" s="10"/>
      <c r="D294" s="10"/>
      <c r="E294" s="10"/>
      <c r="F294" s="10"/>
      <c r="G294" s="10"/>
      <c r="H294" s="10"/>
      <c r="I294" s="10"/>
      <c r="Q294" s="16"/>
      <c r="R294" s="16"/>
    </row>
    <row r="295" s="1" customFormat="1" ht="23.75" customHeight="1" spans="1:18">
      <c r="A295" s="22" t="s">
        <v>6</v>
      </c>
      <c r="B295" s="23" t="s">
        <v>515</v>
      </c>
      <c r="C295" s="23" t="s">
        <v>313</v>
      </c>
      <c r="D295" s="24" t="s">
        <v>516</v>
      </c>
      <c r="E295" s="22" t="s">
        <v>165</v>
      </c>
      <c r="F295" s="25">
        <v>9.24</v>
      </c>
      <c r="G295" s="26">
        <f>Q295</f>
        <v>213.336989577344</v>
      </c>
      <c r="H295" s="26">
        <f>R295</f>
        <v>1971.23226216848</v>
      </c>
      <c r="I295" s="25"/>
      <c r="N295" s="16">
        <f>G295*$P$2</f>
        <v>202.873634313648</v>
      </c>
      <c r="O295" s="16">
        <f>H295*$P$2</f>
        <v>1874.55093415691</v>
      </c>
      <c r="Q295" s="16">
        <v>213.336989577344</v>
      </c>
      <c r="R295" s="16">
        <v>1971.23226216848</v>
      </c>
    </row>
    <row r="296" s="1" customFormat="1" ht="38.25" customHeight="1" spans="1:18">
      <c r="A296" s="2" t="s">
        <v>18</v>
      </c>
      <c r="B296" s="2"/>
      <c r="C296" s="2"/>
      <c r="D296" s="2"/>
      <c r="E296" s="2"/>
      <c r="F296" s="2"/>
      <c r="G296" s="2"/>
      <c r="H296" s="2"/>
      <c r="I296" s="2"/>
      <c r="Q296" s="16"/>
      <c r="R296" s="16"/>
    </row>
    <row r="297" s="1" customFormat="1" ht="31" customHeight="1" spans="1:18">
      <c r="A297" s="3" t="s">
        <v>311</v>
      </c>
      <c r="B297" s="3"/>
      <c r="C297" s="3"/>
      <c r="D297" s="3"/>
      <c r="E297" s="3"/>
      <c r="F297" s="3"/>
      <c r="G297" s="3"/>
      <c r="H297" s="3"/>
      <c r="I297" s="4"/>
      <c r="Q297" s="16"/>
      <c r="R297" s="16"/>
    </row>
    <row r="298" s="1" customFormat="1" ht="17.25" customHeight="1" spans="1:18">
      <c r="A298" s="5" t="s">
        <v>2</v>
      </c>
      <c r="B298" s="5" t="s">
        <v>20</v>
      </c>
      <c r="C298" s="5" t="s">
        <v>21</v>
      </c>
      <c r="D298" s="5" t="s">
        <v>22</v>
      </c>
      <c r="E298" s="5" t="s">
        <v>23</v>
      </c>
      <c r="F298" s="18" t="s">
        <v>24</v>
      </c>
      <c r="G298" s="18" t="s">
        <v>25</v>
      </c>
      <c r="H298" s="18" t="s">
        <v>26</v>
      </c>
      <c r="I298" s="5" t="s">
        <v>27</v>
      </c>
      <c r="Q298" s="16"/>
      <c r="R298" s="16"/>
    </row>
    <row r="299" s="1" customFormat="1" ht="17.25" customHeight="1" spans="1:18">
      <c r="A299" s="5"/>
      <c r="B299" s="5"/>
      <c r="C299" s="5"/>
      <c r="D299" s="5"/>
      <c r="E299" s="5"/>
      <c r="F299" s="19"/>
      <c r="G299" s="19"/>
      <c r="H299" s="19"/>
      <c r="I299" s="5"/>
      <c r="Q299" s="16"/>
      <c r="R299" s="16"/>
    </row>
    <row r="300" s="1" customFormat="1" ht="35.25" customHeight="1" spans="1:18">
      <c r="A300" s="22" t="s">
        <v>34</v>
      </c>
      <c r="B300" s="23" t="s">
        <v>517</v>
      </c>
      <c r="C300" s="23" t="s">
        <v>518</v>
      </c>
      <c r="D300" s="22"/>
      <c r="E300" s="22" t="s">
        <v>165</v>
      </c>
      <c r="F300" s="25">
        <v>9.24</v>
      </c>
      <c r="G300" s="26">
        <f>Q300</f>
        <v>213.336989577344</v>
      </c>
      <c r="H300" s="26">
        <f>R300</f>
        <v>1971.23226216848</v>
      </c>
      <c r="I300" s="25"/>
      <c r="N300" s="16">
        <f>G300*$P$2</f>
        <v>202.873634313648</v>
      </c>
      <c r="O300" s="16">
        <f>H300*$P$2</f>
        <v>1874.55093415691</v>
      </c>
      <c r="Q300" s="16">
        <v>213.336989577344</v>
      </c>
      <c r="R300" s="16">
        <v>1971.23226216848</v>
      </c>
    </row>
    <row r="301" s="1" customFormat="1" ht="23.75" customHeight="1" spans="1:18">
      <c r="A301" s="22" t="s">
        <v>8</v>
      </c>
      <c r="B301" s="23" t="s">
        <v>519</v>
      </c>
      <c r="C301" s="23" t="s">
        <v>313</v>
      </c>
      <c r="D301" s="24" t="s">
        <v>520</v>
      </c>
      <c r="E301" s="22" t="s">
        <v>165</v>
      </c>
      <c r="F301" s="25">
        <v>12.1</v>
      </c>
      <c r="G301" s="26">
        <f t="shared" ref="G301:G312" si="68">Q301</f>
        <v>179.093140978431</v>
      </c>
      <c r="H301" s="26">
        <f t="shared" ref="H301:H312" si="69">R301</f>
        <v>2167.02415297742</v>
      </c>
      <c r="I301" s="25"/>
      <c r="N301" s="16">
        <f t="shared" ref="N301:N312" si="70">G301*$P$2</f>
        <v>170.309314211863</v>
      </c>
      <c r="O301" s="16">
        <f t="shared" ref="O301:O312" si="71">H301*$P$2</f>
        <v>2060.73998902379</v>
      </c>
      <c r="Q301" s="16">
        <v>179.093140978431</v>
      </c>
      <c r="R301" s="16">
        <v>2167.02415297742</v>
      </c>
    </row>
    <row r="302" s="1" customFormat="1" ht="35.25" customHeight="1" spans="1:18">
      <c r="A302" s="22" t="s">
        <v>34</v>
      </c>
      <c r="B302" s="23" t="s">
        <v>521</v>
      </c>
      <c r="C302" s="23" t="s">
        <v>522</v>
      </c>
      <c r="D302" s="22"/>
      <c r="E302" s="22" t="s">
        <v>165</v>
      </c>
      <c r="F302" s="25">
        <v>12.1</v>
      </c>
      <c r="G302" s="26">
        <f t="shared" si="68"/>
        <v>179.093140978431</v>
      </c>
      <c r="H302" s="26">
        <f t="shared" si="69"/>
        <v>2167.02415297742</v>
      </c>
      <c r="I302" s="25"/>
      <c r="N302" s="16">
        <f t="shared" si="70"/>
        <v>170.309314211863</v>
      </c>
      <c r="O302" s="16">
        <f t="shared" si="71"/>
        <v>2060.73998902379</v>
      </c>
      <c r="Q302" s="16">
        <v>179.093140978431</v>
      </c>
      <c r="R302" s="16">
        <v>2167.02415297742</v>
      </c>
    </row>
    <row r="303" s="1" customFormat="1" ht="23.75" customHeight="1" spans="1:18">
      <c r="A303" s="22" t="s">
        <v>10</v>
      </c>
      <c r="B303" s="23" t="s">
        <v>523</v>
      </c>
      <c r="C303" s="23" t="s">
        <v>313</v>
      </c>
      <c r="D303" s="24" t="s">
        <v>459</v>
      </c>
      <c r="E303" s="22" t="s">
        <v>165</v>
      </c>
      <c r="F303" s="25">
        <v>6</v>
      </c>
      <c r="G303" s="26">
        <f t="shared" si="68"/>
        <v>153.331800835566</v>
      </c>
      <c r="H303" s="26">
        <f t="shared" si="69"/>
        <v>919.990805013397</v>
      </c>
      <c r="I303" s="25"/>
      <c r="N303" s="16">
        <f t="shared" si="70"/>
        <v>145.811468292469</v>
      </c>
      <c r="O303" s="16">
        <f t="shared" si="71"/>
        <v>874.868809754815</v>
      </c>
      <c r="Q303" s="16">
        <v>153.331800835566</v>
      </c>
      <c r="R303" s="16">
        <v>919.990805013397</v>
      </c>
    </row>
    <row r="304" s="1" customFormat="1" ht="35.25" customHeight="1" spans="1:18">
      <c r="A304" s="22" t="s">
        <v>34</v>
      </c>
      <c r="B304" s="23" t="s">
        <v>524</v>
      </c>
      <c r="C304" s="23" t="s">
        <v>461</v>
      </c>
      <c r="D304" s="22"/>
      <c r="E304" s="22" t="s">
        <v>165</v>
      </c>
      <c r="F304" s="25">
        <v>6</v>
      </c>
      <c r="G304" s="26">
        <f t="shared" si="68"/>
        <v>153.331800835566</v>
      </c>
      <c r="H304" s="26">
        <f t="shared" si="69"/>
        <v>919.990805013397</v>
      </c>
      <c r="I304" s="25"/>
      <c r="N304" s="16">
        <f t="shared" si="70"/>
        <v>145.811468292469</v>
      </c>
      <c r="O304" s="16">
        <f t="shared" si="71"/>
        <v>874.868809754815</v>
      </c>
      <c r="Q304" s="16">
        <v>153.331800835566</v>
      </c>
      <c r="R304" s="16">
        <v>919.990805013397</v>
      </c>
    </row>
    <row r="305" s="1" customFormat="1" ht="23.75" customHeight="1" spans="1:18">
      <c r="A305" s="22" t="s">
        <v>12</v>
      </c>
      <c r="B305" s="23" t="s">
        <v>525</v>
      </c>
      <c r="C305" s="23" t="s">
        <v>313</v>
      </c>
      <c r="D305" s="24" t="s">
        <v>526</v>
      </c>
      <c r="E305" s="22" t="s">
        <v>165</v>
      </c>
      <c r="F305" s="25">
        <v>10.99</v>
      </c>
      <c r="G305" s="26">
        <f t="shared" si="68"/>
        <v>104.072390743267</v>
      </c>
      <c r="H305" s="26">
        <f t="shared" si="69"/>
        <v>1143.7597584655</v>
      </c>
      <c r="I305" s="25"/>
      <c r="N305" s="16">
        <f t="shared" si="70"/>
        <v>98.9680419866524</v>
      </c>
      <c r="O305" s="16">
        <f t="shared" si="71"/>
        <v>1087.66276041161</v>
      </c>
      <c r="Q305" s="16">
        <v>104.072390743267</v>
      </c>
      <c r="R305" s="16">
        <v>1143.7597584655</v>
      </c>
    </row>
    <row r="306" s="1" customFormat="1" ht="35.25" customHeight="1" spans="1:18">
      <c r="A306" s="22" t="s">
        <v>34</v>
      </c>
      <c r="B306" s="23" t="s">
        <v>527</v>
      </c>
      <c r="C306" s="23" t="s">
        <v>528</v>
      </c>
      <c r="D306" s="22"/>
      <c r="E306" s="22" t="s">
        <v>165</v>
      </c>
      <c r="F306" s="25">
        <v>10.99</v>
      </c>
      <c r="G306" s="26">
        <f t="shared" si="68"/>
        <v>104.072390743267</v>
      </c>
      <c r="H306" s="26">
        <f t="shared" si="69"/>
        <v>1143.7597584655</v>
      </c>
      <c r="I306" s="25"/>
      <c r="N306" s="16">
        <f t="shared" si="70"/>
        <v>98.9680419866524</v>
      </c>
      <c r="O306" s="16">
        <f t="shared" si="71"/>
        <v>1087.66276041161</v>
      </c>
      <c r="Q306" s="16">
        <v>104.072390743267</v>
      </c>
      <c r="R306" s="16">
        <v>1143.7597584655</v>
      </c>
    </row>
    <row r="307" s="1" customFormat="1" ht="23.75" customHeight="1" spans="1:18">
      <c r="A307" s="22" t="s">
        <v>54</v>
      </c>
      <c r="B307" s="23" t="s">
        <v>529</v>
      </c>
      <c r="C307" s="23" t="s">
        <v>313</v>
      </c>
      <c r="D307" s="24" t="s">
        <v>463</v>
      </c>
      <c r="E307" s="22" t="s">
        <v>165</v>
      </c>
      <c r="F307" s="25">
        <v>7.51</v>
      </c>
      <c r="G307" s="26">
        <f t="shared" si="68"/>
        <v>91.6814619111693</v>
      </c>
      <c r="H307" s="26">
        <f t="shared" si="69"/>
        <v>688.528634811358</v>
      </c>
      <c r="I307" s="25"/>
      <c r="N307" s="16">
        <f t="shared" si="70"/>
        <v>87.1848403502664</v>
      </c>
      <c r="O307" s="16">
        <f t="shared" si="71"/>
        <v>654.758964912425</v>
      </c>
      <c r="Q307" s="16">
        <v>91.6814619111693</v>
      </c>
      <c r="R307" s="16">
        <v>688.528634811358</v>
      </c>
    </row>
    <row r="308" s="1" customFormat="1" ht="35.25" customHeight="1" spans="1:18">
      <c r="A308" s="22" t="s">
        <v>34</v>
      </c>
      <c r="B308" s="23" t="s">
        <v>530</v>
      </c>
      <c r="C308" s="23" t="s">
        <v>465</v>
      </c>
      <c r="D308" s="22"/>
      <c r="E308" s="22" t="s">
        <v>165</v>
      </c>
      <c r="F308" s="25">
        <v>7.51</v>
      </c>
      <c r="G308" s="26">
        <f t="shared" si="68"/>
        <v>91.6814619111693</v>
      </c>
      <c r="H308" s="26">
        <f t="shared" si="69"/>
        <v>688.528634811358</v>
      </c>
      <c r="I308" s="25"/>
      <c r="N308" s="16">
        <f t="shared" si="70"/>
        <v>87.1848403502664</v>
      </c>
      <c r="O308" s="16">
        <f t="shared" si="71"/>
        <v>654.758964912425</v>
      </c>
      <c r="Q308" s="16">
        <v>91.6814619111693</v>
      </c>
      <c r="R308" s="16">
        <v>688.528634811358</v>
      </c>
    </row>
    <row r="309" s="1" customFormat="1" ht="23.75" customHeight="1" spans="1:18">
      <c r="A309" s="22" t="s">
        <v>60</v>
      </c>
      <c r="B309" s="23" t="s">
        <v>531</v>
      </c>
      <c r="C309" s="23" t="s">
        <v>313</v>
      </c>
      <c r="D309" s="24" t="s">
        <v>532</v>
      </c>
      <c r="E309" s="22" t="s">
        <v>165</v>
      </c>
      <c r="F309" s="25">
        <v>30.69</v>
      </c>
      <c r="G309" s="26">
        <f t="shared" si="68"/>
        <v>81.2209694205266</v>
      </c>
      <c r="H309" s="26">
        <f t="shared" si="69"/>
        <v>2492.66879374976</v>
      </c>
      <c r="I309" s="25"/>
      <c r="N309" s="16">
        <f t="shared" si="70"/>
        <v>77.237394609649</v>
      </c>
      <c r="O309" s="16">
        <f t="shared" si="71"/>
        <v>2370.4130180617</v>
      </c>
      <c r="Q309" s="16">
        <v>81.2209694205266</v>
      </c>
      <c r="R309" s="16">
        <v>2492.66879374976</v>
      </c>
    </row>
    <row r="310" s="1" customFormat="1" ht="35.25" customHeight="1" spans="1:18">
      <c r="A310" s="22" t="s">
        <v>34</v>
      </c>
      <c r="B310" s="23" t="s">
        <v>533</v>
      </c>
      <c r="C310" s="23" t="s">
        <v>534</v>
      </c>
      <c r="D310" s="22"/>
      <c r="E310" s="22" t="s">
        <v>165</v>
      </c>
      <c r="F310" s="25">
        <v>30.69</v>
      </c>
      <c r="G310" s="26">
        <f t="shared" si="68"/>
        <v>81.2209694205266</v>
      </c>
      <c r="H310" s="26">
        <f t="shared" si="69"/>
        <v>2492.66879374976</v>
      </c>
      <c r="I310" s="25"/>
      <c r="N310" s="16">
        <f t="shared" si="70"/>
        <v>77.237394609649</v>
      </c>
      <c r="O310" s="16">
        <f t="shared" si="71"/>
        <v>2370.4130180617</v>
      </c>
      <c r="Q310" s="16">
        <v>81.2209694205266</v>
      </c>
      <c r="R310" s="16">
        <v>2492.66879374976</v>
      </c>
    </row>
    <row r="311" s="1" customFormat="1" ht="23.75" customHeight="1" spans="1:18">
      <c r="A311" s="22" t="s">
        <v>66</v>
      </c>
      <c r="B311" s="23" t="s">
        <v>535</v>
      </c>
      <c r="C311" s="23" t="s">
        <v>313</v>
      </c>
      <c r="D311" s="24" t="s">
        <v>536</v>
      </c>
      <c r="E311" s="22" t="s">
        <v>165</v>
      </c>
      <c r="F311" s="25">
        <v>26.32</v>
      </c>
      <c r="G311" s="26">
        <f t="shared" si="68"/>
        <v>69.3245365970775</v>
      </c>
      <c r="H311" s="26">
        <f t="shared" si="69"/>
        <v>1824.62370514281</v>
      </c>
      <c r="I311" s="25"/>
      <c r="N311" s="16">
        <f t="shared" si="70"/>
        <v>65.9244358628195</v>
      </c>
      <c r="O311" s="16">
        <f t="shared" si="71"/>
        <v>1735.13296053591</v>
      </c>
      <c r="Q311" s="16">
        <v>69.3245365970775</v>
      </c>
      <c r="R311" s="16">
        <v>1824.62370514281</v>
      </c>
    </row>
    <row r="312" s="1" customFormat="1" ht="35.25" customHeight="1" spans="1:18">
      <c r="A312" s="22" t="s">
        <v>34</v>
      </c>
      <c r="B312" s="23" t="s">
        <v>537</v>
      </c>
      <c r="C312" s="23" t="s">
        <v>538</v>
      </c>
      <c r="D312" s="22"/>
      <c r="E312" s="22" t="s">
        <v>165</v>
      </c>
      <c r="F312" s="25">
        <v>26.32</v>
      </c>
      <c r="G312" s="26">
        <f t="shared" si="68"/>
        <v>69.3245365970775</v>
      </c>
      <c r="H312" s="26">
        <f t="shared" si="69"/>
        <v>1824.62370514281</v>
      </c>
      <c r="I312" s="25"/>
      <c r="N312" s="16">
        <f t="shared" si="70"/>
        <v>65.9244358628195</v>
      </c>
      <c r="O312" s="16">
        <f t="shared" si="71"/>
        <v>1735.13296053591</v>
      </c>
      <c r="Q312" s="16">
        <v>69.3245365970775</v>
      </c>
      <c r="R312" s="16">
        <v>1824.62370514281</v>
      </c>
    </row>
    <row r="313" s="1" customFormat="1" ht="38.25" customHeight="1" spans="1:18">
      <c r="A313" s="2" t="s">
        <v>18</v>
      </c>
      <c r="B313" s="2"/>
      <c r="C313" s="2"/>
      <c r="D313" s="2"/>
      <c r="E313" s="2"/>
      <c r="F313" s="2"/>
      <c r="G313" s="2"/>
      <c r="H313" s="2"/>
      <c r="I313" s="2"/>
      <c r="Q313" s="16"/>
      <c r="R313" s="16"/>
    </row>
    <row r="314" s="1" customFormat="1" ht="31" customHeight="1" spans="1:18">
      <c r="A314" s="3" t="s">
        <v>311</v>
      </c>
      <c r="B314" s="3"/>
      <c r="C314" s="3"/>
      <c r="D314" s="3"/>
      <c r="E314" s="3"/>
      <c r="F314" s="3"/>
      <c r="G314" s="3"/>
      <c r="H314" s="3"/>
      <c r="I314" s="4"/>
      <c r="Q314" s="16"/>
      <c r="R314" s="16"/>
    </row>
    <row r="315" s="1" customFormat="1" ht="17.25" customHeight="1" spans="1:18">
      <c r="A315" s="5" t="s">
        <v>2</v>
      </c>
      <c r="B315" s="5" t="s">
        <v>20</v>
      </c>
      <c r="C315" s="5" t="s">
        <v>21</v>
      </c>
      <c r="D315" s="5" t="s">
        <v>22</v>
      </c>
      <c r="E315" s="5" t="s">
        <v>23</v>
      </c>
      <c r="F315" s="18" t="s">
        <v>24</v>
      </c>
      <c r="G315" s="18" t="s">
        <v>25</v>
      </c>
      <c r="H315" s="18" t="s">
        <v>26</v>
      </c>
      <c r="I315" s="5" t="s">
        <v>27</v>
      </c>
      <c r="Q315" s="16"/>
      <c r="R315" s="16"/>
    </row>
    <row r="316" s="1" customFormat="1" ht="17.25" customHeight="1" spans="1:18">
      <c r="A316" s="5"/>
      <c r="B316" s="5"/>
      <c r="C316" s="5"/>
      <c r="D316" s="5"/>
      <c r="E316" s="5"/>
      <c r="F316" s="19"/>
      <c r="G316" s="19"/>
      <c r="H316" s="19"/>
      <c r="I316" s="5"/>
      <c r="Q316" s="16"/>
      <c r="R316" s="16"/>
    </row>
    <row r="317" s="1" customFormat="1" ht="23.75" customHeight="1" spans="1:18">
      <c r="A317" s="22" t="s">
        <v>72</v>
      </c>
      <c r="B317" s="23" t="s">
        <v>539</v>
      </c>
      <c r="C317" s="23" t="s">
        <v>313</v>
      </c>
      <c r="D317" s="24" t="s">
        <v>540</v>
      </c>
      <c r="E317" s="22" t="s">
        <v>165</v>
      </c>
      <c r="F317" s="25">
        <v>50.4</v>
      </c>
      <c r="G317" s="26">
        <f>Q317</f>
        <v>53.9381030972049</v>
      </c>
      <c r="H317" s="26">
        <f>R317</f>
        <v>2718.48229800685</v>
      </c>
      <c r="I317" s="25"/>
      <c r="N317" s="16">
        <f>G317*$P$2</f>
        <v>51.2926474916203</v>
      </c>
      <c r="O317" s="16">
        <f>H317*$P$2</f>
        <v>2585.15124220416</v>
      </c>
      <c r="Q317" s="16">
        <v>53.9381030972049</v>
      </c>
      <c r="R317" s="16">
        <v>2718.48229800685</v>
      </c>
    </row>
    <row r="318" s="1" customFormat="1" ht="35.25" customHeight="1" spans="1:18">
      <c r="A318" s="22" t="s">
        <v>34</v>
      </c>
      <c r="B318" s="23" t="s">
        <v>541</v>
      </c>
      <c r="C318" s="23" t="s">
        <v>542</v>
      </c>
      <c r="D318" s="22"/>
      <c r="E318" s="22" t="s">
        <v>165</v>
      </c>
      <c r="F318" s="25">
        <v>50.4</v>
      </c>
      <c r="G318" s="26">
        <f t="shared" ref="G318:G328" si="72">Q318</f>
        <v>53.9381030972049</v>
      </c>
      <c r="H318" s="26">
        <f t="shared" ref="H318:H328" si="73">R318</f>
        <v>2718.48229800685</v>
      </c>
      <c r="I318" s="25"/>
      <c r="N318" s="16">
        <f t="shared" ref="N318:N328" si="74">G318*$P$2</f>
        <v>51.2926474916203</v>
      </c>
      <c r="O318" s="16">
        <f t="shared" ref="O318:O328" si="75">H318*$P$2</f>
        <v>2585.15124220416</v>
      </c>
      <c r="Q318" s="16">
        <v>53.9381030972049</v>
      </c>
      <c r="R318" s="16">
        <v>2718.48229800685</v>
      </c>
    </row>
    <row r="319" s="1" customFormat="1" ht="23.75" customHeight="1" spans="1:18">
      <c r="A319" s="22" t="s">
        <v>80</v>
      </c>
      <c r="B319" s="23" t="s">
        <v>543</v>
      </c>
      <c r="C319" s="23" t="s">
        <v>313</v>
      </c>
      <c r="D319" s="24" t="s">
        <v>544</v>
      </c>
      <c r="E319" s="22" t="s">
        <v>165</v>
      </c>
      <c r="F319" s="25">
        <v>161.38</v>
      </c>
      <c r="G319" s="26">
        <f t="shared" si="72"/>
        <v>42.9640955206579</v>
      </c>
      <c r="H319" s="26">
        <f t="shared" si="73"/>
        <v>6933.54725664995</v>
      </c>
      <c r="I319" s="25"/>
      <c r="N319" s="16">
        <f t="shared" si="74"/>
        <v>40.8568725964634</v>
      </c>
      <c r="O319" s="16">
        <f t="shared" si="75"/>
        <v>6593.48354651846</v>
      </c>
      <c r="Q319" s="16">
        <v>42.9640955206579</v>
      </c>
      <c r="R319" s="16">
        <v>6933.54725664995</v>
      </c>
    </row>
    <row r="320" s="1" customFormat="1" ht="35.25" customHeight="1" spans="1:18">
      <c r="A320" s="22" t="s">
        <v>34</v>
      </c>
      <c r="B320" s="23" t="s">
        <v>545</v>
      </c>
      <c r="C320" s="23" t="s">
        <v>546</v>
      </c>
      <c r="D320" s="22"/>
      <c r="E320" s="22" t="s">
        <v>165</v>
      </c>
      <c r="F320" s="25">
        <v>161.38</v>
      </c>
      <c r="G320" s="26">
        <f t="shared" si="72"/>
        <v>42.9640955206579</v>
      </c>
      <c r="H320" s="26">
        <f t="shared" si="73"/>
        <v>6933.54725664995</v>
      </c>
      <c r="I320" s="25"/>
      <c r="N320" s="16">
        <f t="shared" si="74"/>
        <v>40.8568725964634</v>
      </c>
      <c r="O320" s="16">
        <f t="shared" si="75"/>
        <v>6593.48354651846</v>
      </c>
      <c r="Q320" s="16">
        <v>42.9640955206579</v>
      </c>
      <c r="R320" s="16">
        <v>6933.54725664995</v>
      </c>
    </row>
    <row r="321" s="1" customFormat="1" ht="15.75" customHeight="1" spans="1:18">
      <c r="A321" s="22" t="s">
        <v>86</v>
      </c>
      <c r="B321" s="23" t="s">
        <v>547</v>
      </c>
      <c r="C321" s="23" t="s">
        <v>342</v>
      </c>
      <c r="D321" s="24" t="s">
        <v>548</v>
      </c>
      <c r="E321" s="22" t="s">
        <v>89</v>
      </c>
      <c r="F321" s="25">
        <v>82</v>
      </c>
      <c r="G321" s="26">
        <f t="shared" si="72"/>
        <v>30.9820768495581</v>
      </c>
      <c r="H321" s="26">
        <f t="shared" si="73"/>
        <v>2540.53030166376</v>
      </c>
      <c r="I321" s="25"/>
      <c r="N321" s="16">
        <f t="shared" si="74"/>
        <v>29.4625256572107</v>
      </c>
      <c r="O321" s="16">
        <f t="shared" si="75"/>
        <v>2415.92710389127</v>
      </c>
      <c r="Q321" s="16">
        <v>30.9820768495581</v>
      </c>
      <c r="R321" s="16">
        <v>2540.53030166376</v>
      </c>
    </row>
    <row r="322" s="1" customFormat="1" ht="23.75" customHeight="1" spans="1:18">
      <c r="A322" s="22" t="s">
        <v>34</v>
      </c>
      <c r="B322" s="23" t="s">
        <v>549</v>
      </c>
      <c r="C322" s="23" t="s">
        <v>550</v>
      </c>
      <c r="D322" s="22"/>
      <c r="E322" s="22" t="s">
        <v>89</v>
      </c>
      <c r="F322" s="25">
        <v>82</v>
      </c>
      <c r="G322" s="26">
        <f t="shared" si="72"/>
        <v>30.9820768495581</v>
      </c>
      <c r="H322" s="26">
        <f t="shared" si="73"/>
        <v>2540.53030166376</v>
      </c>
      <c r="I322" s="25"/>
      <c r="N322" s="16">
        <f t="shared" si="74"/>
        <v>29.4625256572107</v>
      </c>
      <c r="O322" s="16">
        <f t="shared" si="75"/>
        <v>2415.92710389127</v>
      </c>
      <c r="Q322" s="16">
        <v>30.9820768495581</v>
      </c>
      <c r="R322" s="16">
        <v>2540.53030166376</v>
      </c>
    </row>
    <row r="323" s="1" customFormat="1" ht="15.75" customHeight="1" spans="1:18">
      <c r="A323" s="22" t="s">
        <v>91</v>
      </c>
      <c r="B323" s="23" t="s">
        <v>551</v>
      </c>
      <c r="C323" s="23" t="s">
        <v>342</v>
      </c>
      <c r="D323" s="24" t="s">
        <v>552</v>
      </c>
      <c r="E323" s="22" t="s">
        <v>89</v>
      </c>
      <c r="F323" s="25">
        <v>82</v>
      </c>
      <c r="G323" s="26">
        <f t="shared" si="72"/>
        <v>44.9420795552522</v>
      </c>
      <c r="H323" s="26">
        <f t="shared" si="73"/>
        <v>3685.25052353068</v>
      </c>
      <c r="I323" s="25"/>
      <c r="N323" s="16">
        <f t="shared" si="74"/>
        <v>42.7378441546893</v>
      </c>
      <c r="O323" s="16">
        <f t="shared" si="75"/>
        <v>3504.50322068452</v>
      </c>
      <c r="Q323" s="16">
        <v>44.9420795552522</v>
      </c>
      <c r="R323" s="16">
        <v>3685.25052353068</v>
      </c>
    </row>
    <row r="324" s="1" customFormat="1" ht="23.75" customHeight="1" spans="1:18">
      <c r="A324" s="22" t="s">
        <v>34</v>
      </c>
      <c r="B324" s="23" t="s">
        <v>553</v>
      </c>
      <c r="C324" s="23" t="s">
        <v>554</v>
      </c>
      <c r="D324" s="22"/>
      <c r="E324" s="22" t="s">
        <v>89</v>
      </c>
      <c r="F324" s="25">
        <v>82</v>
      </c>
      <c r="G324" s="26">
        <f t="shared" si="72"/>
        <v>44.9420795552522</v>
      </c>
      <c r="H324" s="26">
        <f t="shared" si="73"/>
        <v>3685.25052353068</v>
      </c>
      <c r="I324" s="25"/>
      <c r="N324" s="16">
        <f t="shared" si="74"/>
        <v>42.7378441546893</v>
      </c>
      <c r="O324" s="16">
        <f t="shared" si="75"/>
        <v>3504.50322068452</v>
      </c>
      <c r="Q324" s="16">
        <v>44.9420795552522</v>
      </c>
      <c r="R324" s="16">
        <v>3685.25052353068</v>
      </c>
    </row>
    <row r="325" s="1" customFormat="1" ht="46.75" customHeight="1" spans="1:18">
      <c r="A325" s="22" t="s">
        <v>96</v>
      </c>
      <c r="B325" s="23" t="s">
        <v>555</v>
      </c>
      <c r="C325" s="23" t="s">
        <v>352</v>
      </c>
      <c r="D325" s="24" t="s">
        <v>487</v>
      </c>
      <c r="E325" s="22" t="s">
        <v>354</v>
      </c>
      <c r="F325" s="25">
        <v>109.42</v>
      </c>
      <c r="G325" s="26">
        <f t="shared" si="72"/>
        <v>18.0966520088119</v>
      </c>
      <c r="H325" s="26">
        <f t="shared" si="73"/>
        <v>1980.13319032415</v>
      </c>
      <c r="I325" s="25"/>
      <c r="N325" s="16">
        <f t="shared" si="74"/>
        <v>17.2090811312682</v>
      </c>
      <c r="O325" s="16">
        <f t="shared" si="75"/>
        <v>1883.01530616892</v>
      </c>
      <c r="Q325" s="16">
        <v>18.0966520088119</v>
      </c>
      <c r="R325" s="16">
        <v>1980.13319032415</v>
      </c>
    </row>
    <row r="326" s="1" customFormat="1" ht="35.25" customHeight="1" spans="1:18">
      <c r="A326" s="22" t="s">
        <v>34</v>
      </c>
      <c r="B326" s="23" t="s">
        <v>488</v>
      </c>
      <c r="C326" s="23" t="s">
        <v>489</v>
      </c>
      <c r="D326" s="22"/>
      <c r="E326" s="22" t="s">
        <v>354</v>
      </c>
      <c r="F326" s="25">
        <v>109.42</v>
      </c>
      <c r="G326" s="26">
        <f t="shared" si="72"/>
        <v>12.7713103772119</v>
      </c>
      <c r="H326" s="26">
        <f t="shared" si="73"/>
        <v>1397.43621090221</v>
      </c>
      <c r="I326" s="25"/>
      <c r="N326" s="16">
        <f t="shared" si="74"/>
        <v>12.1449269360448</v>
      </c>
      <c r="O326" s="16">
        <f t="shared" si="75"/>
        <v>1328.89736275407</v>
      </c>
      <c r="Q326" s="16">
        <v>12.7713103772119</v>
      </c>
      <c r="R326" s="16">
        <v>1397.43621090221</v>
      </c>
    </row>
    <row r="327" s="1" customFormat="1" ht="35.25" customHeight="1" spans="1:18">
      <c r="A327" s="22" t="s">
        <v>102</v>
      </c>
      <c r="B327" s="23" t="s">
        <v>490</v>
      </c>
      <c r="C327" s="23" t="s">
        <v>491</v>
      </c>
      <c r="D327" s="22"/>
      <c r="E327" s="22" t="s">
        <v>354</v>
      </c>
      <c r="F327" s="25">
        <v>109.42</v>
      </c>
      <c r="G327" s="26">
        <f t="shared" si="72"/>
        <v>5.32534163159992</v>
      </c>
      <c r="H327" s="26">
        <f t="shared" si="73"/>
        <v>582.696979421937</v>
      </c>
      <c r="I327" s="25"/>
      <c r="N327" s="16">
        <f t="shared" si="74"/>
        <v>5.06415419522344</v>
      </c>
      <c r="O327" s="16">
        <f t="shared" si="75"/>
        <v>554.117943414851</v>
      </c>
      <c r="Q327" s="16">
        <v>5.32534163159992</v>
      </c>
      <c r="R327" s="16">
        <v>582.696979421937</v>
      </c>
    </row>
    <row r="328" s="1" customFormat="1" ht="57.5" customHeight="1" spans="1:18">
      <c r="A328" s="22" t="s">
        <v>184</v>
      </c>
      <c r="B328" s="23" t="s">
        <v>556</v>
      </c>
      <c r="C328" s="23" t="s">
        <v>360</v>
      </c>
      <c r="D328" s="24" t="s">
        <v>493</v>
      </c>
      <c r="E328" s="22" t="s">
        <v>354</v>
      </c>
      <c r="F328" s="25">
        <v>109.42</v>
      </c>
      <c r="G328" s="26">
        <f t="shared" si="72"/>
        <v>2.88139020424067</v>
      </c>
      <c r="H328" s="26">
        <f t="shared" si="73"/>
        <v>315.279243667971</v>
      </c>
      <c r="I328" s="25"/>
      <c r="N328" s="16">
        <f t="shared" si="74"/>
        <v>2.74006914491554</v>
      </c>
      <c r="O328" s="16">
        <f t="shared" si="75"/>
        <v>299.816014622211</v>
      </c>
      <c r="Q328" s="16">
        <v>2.88139020424067</v>
      </c>
      <c r="R328" s="16">
        <v>315.279243667971</v>
      </c>
    </row>
    <row r="329" s="1" customFormat="1" ht="38.25" customHeight="1" spans="1:18">
      <c r="A329" s="2" t="s">
        <v>18</v>
      </c>
      <c r="B329" s="2"/>
      <c r="C329" s="2"/>
      <c r="D329" s="2"/>
      <c r="E329" s="2"/>
      <c r="F329" s="2"/>
      <c r="G329" s="2"/>
      <c r="H329" s="2"/>
      <c r="I329" s="2"/>
      <c r="Q329" s="16"/>
      <c r="R329" s="16"/>
    </row>
    <row r="330" s="1" customFormat="1" ht="31" customHeight="1" spans="1:18">
      <c r="A330" s="3" t="s">
        <v>311</v>
      </c>
      <c r="B330" s="3"/>
      <c r="C330" s="3"/>
      <c r="D330" s="3"/>
      <c r="E330" s="3"/>
      <c r="F330" s="3"/>
      <c r="G330" s="3"/>
      <c r="H330" s="3"/>
      <c r="I330" s="4"/>
      <c r="Q330" s="16"/>
      <c r="R330" s="16"/>
    </row>
    <row r="331" s="1" customFormat="1" ht="17.25" customHeight="1" spans="1:18">
      <c r="A331" s="5" t="s">
        <v>2</v>
      </c>
      <c r="B331" s="5" t="s">
        <v>20</v>
      </c>
      <c r="C331" s="5" t="s">
        <v>21</v>
      </c>
      <c r="D331" s="5" t="s">
        <v>22</v>
      </c>
      <c r="E331" s="5" t="s">
        <v>23</v>
      </c>
      <c r="F331" s="18" t="s">
        <v>24</v>
      </c>
      <c r="G331" s="18" t="s">
        <v>25</v>
      </c>
      <c r="H331" s="18" t="s">
        <v>26</v>
      </c>
      <c r="I331" s="5" t="s">
        <v>27</v>
      </c>
      <c r="Q331" s="16"/>
      <c r="R331" s="16"/>
    </row>
    <row r="332" s="1" customFormat="1" ht="17.25" customHeight="1" spans="1:18">
      <c r="A332" s="5"/>
      <c r="B332" s="5"/>
      <c r="C332" s="5"/>
      <c r="D332" s="5"/>
      <c r="E332" s="5"/>
      <c r="F332" s="19"/>
      <c r="G332" s="19"/>
      <c r="H332" s="19"/>
      <c r="I332" s="5"/>
      <c r="Q332" s="16"/>
      <c r="R332" s="16"/>
    </row>
    <row r="333" s="1" customFormat="1" ht="23.75" customHeight="1" spans="1:18">
      <c r="A333" s="22" t="s">
        <v>34</v>
      </c>
      <c r="B333" s="23" t="s">
        <v>494</v>
      </c>
      <c r="C333" s="23" t="s">
        <v>495</v>
      </c>
      <c r="D333" s="22"/>
      <c r="E333" s="22" t="s">
        <v>354</v>
      </c>
      <c r="F333" s="25">
        <v>109.42</v>
      </c>
      <c r="G333" s="26">
        <f>Q333</f>
        <v>0.57057231767142</v>
      </c>
      <c r="H333" s="26">
        <f>R333</f>
        <v>62.4301210918812</v>
      </c>
      <c r="I333" s="25"/>
      <c r="N333" s="16">
        <f>G333*$P$2</f>
        <v>0.542587949488226</v>
      </c>
      <c r="O333" s="16">
        <f>H333*$P$2</f>
        <v>59.3681648065034</v>
      </c>
      <c r="Q333" s="16">
        <v>0.57057231767142</v>
      </c>
      <c r="R333" s="16">
        <v>62.4301210918812</v>
      </c>
    </row>
    <row r="334" s="1" customFormat="1" ht="23.75" customHeight="1" spans="1:18">
      <c r="A334" s="22" t="s">
        <v>102</v>
      </c>
      <c r="B334" s="23" t="s">
        <v>496</v>
      </c>
      <c r="C334" s="23" t="s">
        <v>497</v>
      </c>
      <c r="D334" s="22"/>
      <c r="E334" s="22" t="s">
        <v>354</v>
      </c>
      <c r="F334" s="25">
        <v>109.42</v>
      </c>
      <c r="G334" s="26">
        <f>Q334</f>
        <v>1.5690738735964</v>
      </c>
      <c r="H334" s="26">
        <f>R334</f>
        <v>171.68521038733</v>
      </c>
      <c r="I334" s="25"/>
      <c r="N334" s="16">
        <f>G334*$P$2</f>
        <v>1.49211686109262</v>
      </c>
      <c r="O334" s="16">
        <f>H334*$P$2</f>
        <v>163.264714001007</v>
      </c>
      <c r="Q334" s="16">
        <v>1.5690738735964</v>
      </c>
      <c r="R334" s="16">
        <v>171.68521038733</v>
      </c>
    </row>
    <row r="335" s="1" customFormat="1" ht="23.75" customHeight="1" spans="1:18">
      <c r="A335" s="22" t="s">
        <v>153</v>
      </c>
      <c r="B335" s="23" t="s">
        <v>498</v>
      </c>
      <c r="C335" s="23" t="s">
        <v>499</v>
      </c>
      <c r="D335" s="22"/>
      <c r="E335" s="22" t="s">
        <v>354</v>
      </c>
      <c r="F335" s="25">
        <v>109.42</v>
      </c>
      <c r="G335" s="26">
        <f>Q335</f>
        <v>0.741744012972846</v>
      </c>
      <c r="H335" s="26">
        <f>R335</f>
        <v>81.1639121887595</v>
      </c>
      <c r="I335" s="25"/>
      <c r="N335" s="16">
        <f>G335*$P$2</f>
        <v>0.705364334334694</v>
      </c>
      <c r="O335" s="16">
        <f>H335*$P$2</f>
        <v>77.1831358147001</v>
      </c>
      <c r="Q335" s="16">
        <v>0.741744012972846</v>
      </c>
      <c r="R335" s="16">
        <v>81.1639121887595</v>
      </c>
    </row>
    <row r="336" s="1" customFormat="1" ht="35.25" customHeight="1" spans="1:18">
      <c r="A336" s="22" t="s">
        <v>190</v>
      </c>
      <c r="B336" s="23" t="s">
        <v>557</v>
      </c>
      <c r="C336" s="23" t="s">
        <v>501</v>
      </c>
      <c r="D336" s="24" t="s">
        <v>502</v>
      </c>
      <c r="E336" s="22" t="s">
        <v>46</v>
      </c>
      <c r="F336" s="25">
        <v>70.03</v>
      </c>
      <c r="G336" s="26">
        <f t="shared" ref="G336:G341" si="76">Q336</f>
        <v>9.47150047334557</v>
      </c>
      <c r="H336" s="26">
        <f t="shared" ref="H336:H341" si="77">R336</f>
        <v>663.290319293026</v>
      </c>
      <c r="I336" s="25"/>
      <c r="N336" s="16">
        <f>G336*$P$2</f>
        <v>9.00695996150455</v>
      </c>
      <c r="O336" s="16">
        <f>H336*$P$2</f>
        <v>630.758491280063</v>
      </c>
      <c r="Q336" s="16">
        <v>9.47150047334557</v>
      </c>
      <c r="R336" s="16">
        <v>663.290319293026</v>
      </c>
    </row>
    <row r="337" s="1" customFormat="1" ht="23.75" customHeight="1" spans="1:18">
      <c r="A337" s="22" t="s">
        <v>34</v>
      </c>
      <c r="B337" s="23" t="s">
        <v>503</v>
      </c>
      <c r="C337" s="23" t="s">
        <v>504</v>
      </c>
      <c r="D337" s="22"/>
      <c r="E337" s="22" t="s">
        <v>46</v>
      </c>
      <c r="F337" s="25">
        <v>70.03</v>
      </c>
      <c r="G337" s="26">
        <f t="shared" si="76"/>
        <v>4.96397916374135</v>
      </c>
      <c r="H337" s="26">
        <f t="shared" si="77"/>
        <v>347.63069407994</v>
      </c>
      <c r="I337" s="25"/>
      <c r="N337" s="16">
        <f>G337*$P$2</f>
        <v>4.72051516054757</v>
      </c>
      <c r="O337" s="16">
        <f>H337*$P$2</f>
        <v>330.580751358193</v>
      </c>
      <c r="Q337" s="16">
        <v>4.96397916374135</v>
      </c>
      <c r="R337" s="16">
        <v>347.63069407994</v>
      </c>
    </row>
    <row r="338" s="1" customFormat="1" ht="23.75" customHeight="1" spans="1:18">
      <c r="A338" s="22" t="s">
        <v>102</v>
      </c>
      <c r="B338" s="23" t="s">
        <v>505</v>
      </c>
      <c r="C338" s="23" t="s">
        <v>506</v>
      </c>
      <c r="D338" s="22"/>
      <c r="E338" s="22" t="s">
        <v>46</v>
      </c>
      <c r="F338" s="25">
        <v>70.03</v>
      </c>
      <c r="G338" s="26">
        <f t="shared" si="76"/>
        <v>4.50752130960422</v>
      </c>
      <c r="H338" s="26">
        <f t="shared" si="77"/>
        <v>315.659625213085</v>
      </c>
      <c r="I338" s="25"/>
      <c r="N338" s="16">
        <f>G338*$P$2</f>
        <v>4.28644480095699</v>
      </c>
      <c r="O338" s="16">
        <f>H338*$P$2</f>
        <v>300.177739921869</v>
      </c>
      <c r="Q338" s="16">
        <v>4.50752130960422</v>
      </c>
      <c r="R338" s="16">
        <v>315.659625213085</v>
      </c>
    </row>
    <row r="339" s="1" customFormat="1" ht="15.75" customHeight="1" spans="1:18">
      <c r="A339" s="22"/>
      <c r="B339" s="22"/>
      <c r="C339" s="22" t="s">
        <v>105</v>
      </c>
      <c r="D339" s="22"/>
      <c r="E339" s="22"/>
      <c r="F339" s="22"/>
      <c r="G339" s="25"/>
      <c r="H339" s="26">
        <f t="shared" si="77"/>
        <v>30044.3412454651</v>
      </c>
      <c r="I339" s="25"/>
      <c r="O339" s="16">
        <f>H339*$P$2</f>
        <v>28570.7823622268</v>
      </c>
      <c r="Q339" s="16"/>
      <c r="R339" s="16">
        <v>30044.3412454651</v>
      </c>
    </row>
    <row r="340" s="1" customFormat="1" ht="15.75" customHeight="1" spans="1:18">
      <c r="A340" s="22" t="s">
        <v>558</v>
      </c>
      <c r="B340" s="22" t="s">
        <v>559</v>
      </c>
      <c r="C340" s="10"/>
      <c r="D340" s="10"/>
      <c r="E340" s="10"/>
      <c r="F340" s="10"/>
      <c r="G340" s="10"/>
      <c r="H340" s="10"/>
      <c r="I340" s="10"/>
      <c r="Q340" s="16"/>
      <c r="R340" s="16"/>
    </row>
    <row r="341" s="1" customFormat="1" ht="35.25" customHeight="1" spans="1:18">
      <c r="A341" s="22" t="s">
        <v>6</v>
      </c>
      <c r="B341" s="23" t="s">
        <v>560</v>
      </c>
      <c r="C341" s="23" t="s">
        <v>561</v>
      </c>
      <c r="D341" s="24" t="s">
        <v>562</v>
      </c>
      <c r="E341" s="22" t="s">
        <v>165</v>
      </c>
      <c r="F341" s="25">
        <v>176.49</v>
      </c>
      <c r="G341" s="26">
        <f t="shared" si="76"/>
        <v>18.7908483286454</v>
      </c>
      <c r="H341" s="26">
        <f t="shared" si="77"/>
        <v>3316.39453923336</v>
      </c>
      <c r="I341" s="25"/>
      <c r="N341" s="16">
        <f>G341*$P$2</f>
        <v>17.8692298031456</v>
      </c>
      <c r="O341" s="16">
        <f>H341*$P$2</f>
        <v>3153.73819760536</v>
      </c>
      <c r="Q341" s="16">
        <v>18.7908483286454</v>
      </c>
      <c r="R341" s="16">
        <v>3316.39453923336</v>
      </c>
    </row>
    <row r="342" s="1" customFormat="1" ht="46.75" customHeight="1" spans="1:18">
      <c r="A342" s="22" t="s">
        <v>34</v>
      </c>
      <c r="B342" s="23" t="s">
        <v>563</v>
      </c>
      <c r="C342" s="23" t="s">
        <v>564</v>
      </c>
      <c r="D342" s="22"/>
      <c r="E342" s="22" t="s">
        <v>165</v>
      </c>
      <c r="F342" s="25">
        <v>176.49</v>
      </c>
      <c r="G342" s="26">
        <f>Q342</f>
        <v>18.7908483286454</v>
      </c>
      <c r="H342" s="26">
        <f>R342</f>
        <v>3316.39453923336</v>
      </c>
      <c r="I342" s="25"/>
      <c r="N342" s="16">
        <f>G342*$P$2</f>
        <v>17.8692298031456</v>
      </c>
      <c r="O342" s="16">
        <f>H342*$P$2</f>
        <v>3153.73819760536</v>
      </c>
      <c r="Q342" s="16">
        <v>18.7908483286454</v>
      </c>
      <c r="R342" s="16">
        <v>3316.39453923336</v>
      </c>
    </row>
    <row r="343" s="17" customFormat="1" ht="35.25" customHeight="1" spans="1:18">
      <c r="A343" s="27" t="s">
        <v>8</v>
      </c>
      <c r="B343" s="28" t="s">
        <v>565</v>
      </c>
      <c r="C343" s="28" t="s">
        <v>561</v>
      </c>
      <c r="D343" s="29" t="s">
        <v>566</v>
      </c>
      <c r="E343" s="27" t="s">
        <v>165</v>
      </c>
      <c r="F343" s="30">
        <v>55.07</v>
      </c>
      <c r="G343" s="26">
        <f>Q343</f>
        <v>2500.72337296755</v>
      </c>
      <c r="H343" s="26">
        <f>R343</f>
        <v>137714.837100277</v>
      </c>
      <c r="I343" s="31"/>
      <c r="J343" s="32"/>
      <c r="N343" s="16">
        <f>G343*$P$2</f>
        <v>2378.07255128198</v>
      </c>
      <c r="O343" s="16">
        <f>H343*$P$2</f>
        <v>130960.456303412</v>
      </c>
      <c r="Q343" s="33">
        <v>2500.72337296755</v>
      </c>
      <c r="R343" s="33">
        <v>137714.837100277</v>
      </c>
    </row>
    <row r="344" s="17" customFormat="1" ht="46.75" customHeight="1" spans="1:18">
      <c r="A344" s="27" t="s">
        <v>34</v>
      </c>
      <c r="B344" s="28" t="s">
        <v>567</v>
      </c>
      <c r="C344" s="28" t="s">
        <v>568</v>
      </c>
      <c r="D344" s="27"/>
      <c r="E344" s="27" t="s">
        <v>165</v>
      </c>
      <c r="F344" s="30">
        <v>55.07</v>
      </c>
      <c r="G344" s="26">
        <f>Q344</f>
        <v>2500.72337296755</v>
      </c>
      <c r="H344" s="26">
        <f>R344</f>
        <v>137714.837100277</v>
      </c>
      <c r="I344" s="31"/>
      <c r="N344" s="16">
        <f>G344*$P$2</f>
        <v>2378.07255128198</v>
      </c>
      <c r="O344" s="16">
        <f>H344*$P$2</f>
        <v>130960.456303412</v>
      </c>
      <c r="Q344" s="33">
        <v>2500.72337296755</v>
      </c>
      <c r="R344" s="33">
        <v>137714.837100277</v>
      </c>
    </row>
    <row r="345" s="1" customFormat="1" ht="38.25" customHeight="1" spans="1:18">
      <c r="A345" s="2" t="s">
        <v>18</v>
      </c>
      <c r="B345" s="2"/>
      <c r="C345" s="2"/>
      <c r="D345" s="2"/>
      <c r="E345" s="2"/>
      <c r="F345" s="2"/>
      <c r="G345" s="2"/>
      <c r="H345" s="2"/>
      <c r="I345" s="2"/>
      <c r="Q345" s="16"/>
      <c r="R345" s="16"/>
    </row>
    <row r="346" s="1" customFormat="1" ht="31" customHeight="1" spans="1:18">
      <c r="A346" s="3" t="s">
        <v>311</v>
      </c>
      <c r="B346" s="3"/>
      <c r="C346" s="3"/>
      <c r="D346" s="3"/>
      <c r="E346" s="3"/>
      <c r="F346" s="3"/>
      <c r="G346" s="3"/>
      <c r="H346" s="3"/>
      <c r="I346" s="4"/>
      <c r="Q346" s="16"/>
      <c r="R346" s="16"/>
    </row>
    <row r="347" s="1" customFormat="1" ht="17.25" customHeight="1" spans="1:18">
      <c r="A347" s="5" t="s">
        <v>2</v>
      </c>
      <c r="B347" s="5" t="s">
        <v>20</v>
      </c>
      <c r="C347" s="5" t="s">
        <v>21</v>
      </c>
      <c r="D347" s="5" t="s">
        <v>22</v>
      </c>
      <c r="E347" s="5" t="s">
        <v>23</v>
      </c>
      <c r="F347" s="18" t="s">
        <v>24</v>
      </c>
      <c r="G347" s="18" t="s">
        <v>25</v>
      </c>
      <c r="H347" s="18" t="s">
        <v>26</v>
      </c>
      <c r="I347" s="5" t="s">
        <v>27</v>
      </c>
      <c r="Q347" s="16"/>
      <c r="R347" s="16"/>
    </row>
    <row r="348" s="1" customFormat="1" ht="17.25" customHeight="1" spans="1:18">
      <c r="A348" s="5"/>
      <c r="B348" s="5"/>
      <c r="C348" s="5"/>
      <c r="D348" s="5"/>
      <c r="E348" s="5"/>
      <c r="F348" s="19"/>
      <c r="G348" s="19"/>
      <c r="H348" s="19"/>
      <c r="I348" s="5"/>
      <c r="Q348" s="16"/>
      <c r="R348" s="16"/>
    </row>
    <row r="349" s="1" customFormat="1" ht="46.75" customHeight="1" spans="1:18">
      <c r="A349" s="22" t="s">
        <v>10</v>
      </c>
      <c r="B349" s="23" t="s">
        <v>569</v>
      </c>
      <c r="C349" s="23" t="s">
        <v>570</v>
      </c>
      <c r="D349" s="24" t="s">
        <v>571</v>
      </c>
      <c r="E349" s="22" t="s">
        <v>354</v>
      </c>
      <c r="F349" s="25">
        <v>36.11</v>
      </c>
      <c r="G349" s="26">
        <f>Q349</f>
        <v>18.020575699789</v>
      </c>
      <c r="H349" s="26">
        <f>R349</f>
        <v>650.718709226999</v>
      </c>
      <c r="I349" s="25"/>
      <c r="N349" s="16">
        <f>G349*$P$2</f>
        <v>17.1367360713365</v>
      </c>
      <c r="O349" s="16">
        <f>H349*$P$2</f>
        <v>618.803470126339</v>
      </c>
      <c r="Q349" s="16">
        <v>18.020575699789</v>
      </c>
      <c r="R349" s="16">
        <v>650.718709226999</v>
      </c>
    </row>
    <row r="350" s="1" customFormat="1" ht="35.25" customHeight="1" spans="1:18">
      <c r="A350" s="22" t="s">
        <v>34</v>
      </c>
      <c r="B350" s="23" t="s">
        <v>572</v>
      </c>
      <c r="C350" s="23" t="s">
        <v>573</v>
      </c>
      <c r="D350" s="22"/>
      <c r="E350" s="22" t="s">
        <v>130</v>
      </c>
      <c r="F350" s="25">
        <v>0.036</v>
      </c>
      <c r="G350" s="26">
        <f t="shared" ref="G350:G362" si="78">Q350</f>
        <v>12633.3555003376</v>
      </c>
      <c r="H350" s="26">
        <f t="shared" ref="H350:H362" si="79">R350</f>
        <v>454.803194415889</v>
      </c>
      <c r="I350" s="25"/>
      <c r="N350" s="16">
        <f t="shared" ref="N350:N362" si="80">G350*$P$2</f>
        <v>12013.738212991</v>
      </c>
      <c r="O350" s="16">
        <f t="shared" ref="O350:O362" si="81">H350*$P$2</f>
        <v>432.496854537065</v>
      </c>
      <c r="Q350" s="16">
        <v>12633.3555003376</v>
      </c>
      <c r="R350" s="16">
        <v>454.803194415889</v>
      </c>
    </row>
    <row r="351" s="1" customFormat="1" ht="35.25" customHeight="1" spans="1:18">
      <c r="A351" s="22" t="s">
        <v>102</v>
      </c>
      <c r="B351" s="23" t="s">
        <v>574</v>
      </c>
      <c r="C351" s="23" t="s">
        <v>575</v>
      </c>
      <c r="D351" s="22"/>
      <c r="E351" s="22" t="s">
        <v>130</v>
      </c>
      <c r="F351" s="25">
        <v>0.036</v>
      </c>
      <c r="G351" s="26">
        <f t="shared" si="78"/>
        <v>5441.29143608938</v>
      </c>
      <c r="H351" s="26">
        <f t="shared" si="79"/>
        <v>195.886986195226</v>
      </c>
      <c r="I351" s="25"/>
      <c r="N351" s="16">
        <f t="shared" si="80"/>
        <v>5174.41710969194</v>
      </c>
      <c r="O351" s="16">
        <f t="shared" si="81"/>
        <v>186.279486191799</v>
      </c>
      <c r="Q351" s="16">
        <v>5441.29143608938</v>
      </c>
      <c r="R351" s="16">
        <v>195.886986195226</v>
      </c>
    </row>
    <row r="352" s="1" customFormat="1" ht="23.75" customHeight="1" spans="1:18">
      <c r="A352" s="22" t="s">
        <v>12</v>
      </c>
      <c r="B352" s="23" t="s">
        <v>576</v>
      </c>
      <c r="C352" s="23" t="s">
        <v>577</v>
      </c>
      <c r="D352" s="24" t="s">
        <v>578</v>
      </c>
      <c r="E352" s="22" t="s">
        <v>165</v>
      </c>
      <c r="F352" s="25">
        <v>235.56</v>
      </c>
      <c r="G352" s="26">
        <f t="shared" si="78"/>
        <v>6.76128196440632</v>
      </c>
      <c r="H352" s="26">
        <f t="shared" si="79"/>
        <v>1592.68605800937</v>
      </c>
      <c r="I352" s="25"/>
      <c r="N352" s="16">
        <f t="shared" si="80"/>
        <v>6.42966720143548</v>
      </c>
      <c r="O352" s="16">
        <f t="shared" si="81"/>
        <v>1514.57095906894</v>
      </c>
      <c r="Q352" s="16">
        <v>6.76128196440632</v>
      </c>
      <c r="R352" s="16">
        <v>1592.68605800937</v>
      </c>
    </row>
    <row r="353" s="1" customFormat="1" ht="23.75" customHeight="1" spans="1:18">
      <c r="A353" s="22" t="s">
        <v>34</v>
      </c>
      <c r="B353" s="23" t="s">
        <v>579</v>
      </c>
      <c r="C353" s="23" t="s">
        <v>580</v>
      </c>
      <c r="D353" s="22"/>
      <c r="E353" s="22" t="s">
        <v>165</v>
      </c>
      <c r="F353" s="25">
        <v>235.56</v>
      </c>
      <c r="G353" s="26">
        <f t="shared" si="78"/>
        <v>6.76128196440632</v>
      </c>
      <c r="H353" s="26">
        <f t="shared" si="79"/>
        <v>1592.68605800937</v>
      </c>
      <c r="I353" s="25"/>
      <c r="N353" s="16">
        <f t="shared" si="80"/>
        <v>6.42966720143548</v>
      </c>
      <c r="O353" s="16">
        <f t="shared" si="81"/>
        <v>1514.57095906894</v>
      </c>
      <c r="Q353" s="16">
        <v>6.76128196440632</v>
      </c>
      <c r="R353" s="16">
        <v>1592.68605800937</v>
      </c>
    </row>
    <row r="354" s="1" customFormat="1" ht="15.75" customHeight="1" spans="1:18">
      <c r="A354" s="22" t="s">
        <v>54</v>
      </c>
      <c r="B354" s="23" t="s">
        <v>581</v>
      </c>
      <c r="C354" s="23" t="s">
        <v>577</v>
      </c>
      <c r="D354" s="24" t="s">
        <v>582</v>
      </c>
      <c r="E354" s="22" t="s">
        <v>165</v>
      </c>
      <c r="F354" s="25">
        <v>112.14</v>
      </c>
      <c r="G354" s="26">
        <f t="shared" si="78"/>
        <v>4.15566838037351</v>
      </c>
      <c r="H354" s="26">
        <f t="shared" si="79"/>
        <v>466.014940458132</v>
      </c>
      <c r="I354" s="25"/>
      <c r="N354" s="16">
        <f t="shared" si="80"/>
        <v>3.95184889877258</v>
      </c>
      <c r="O354" s="16">
        <f t="shared" si="81"/>
        <v>443.158707744509</v>
      </c>
      <c r="Q354" s="16">
        <v>4.15566838037351</v>
      </c>
      <c r="R354" s="16">
        <v>466.014940458132</v>
      </c>
    </row>
    <row r="355" s="1" customFormat="1" ht="23.75" customHeight="1" spans="1:18">
      <c r="A355" s="22" t="s">
        <v>34</v>
      </c>
      <c r="B355" s="23" t="s">
        <v>583</v>
      </c>
      <c r="C355" s="23" t="s">
        <v>584</v>
      </c>
      <c r="D355" s="22"/>
      <c r="E355" s="22" t="s">
        <v>585</v>
      </c>
      <c r="F355" s="25">
        <v>112.14</v>
      </c>
      <c r="G355" s="26">
        <f t="shared" si="78"/>
        <v>4.15566838037351</v>
      </c>
      <c r="H355" s="26">
        <f t="shared" si="79"/>
        <v>466.014940458132</v>
      </c>
      <c r="I355" s="25"/>
      <c r="N355" s="16">
        <f t="shared" si="80"/>
        <v>3.95184889877258</v>
      </c>
      <c r="O355" s="16">
        <f t="shared" si="81"/>
        <v>443.158707744509</v>
      </c>
      <c r="Q355" s="16">
        <v>4.15566838037351</v>
      </c>
      <c r="R355" s="16">
        <v>466.014940458132</v>
      </c>
    </row>
    <row r="356" s="1" customFormat="1" ht="23.75" customHeight="1" spans="1:18">
      <c r="A356" s="22" t="s">
        <v>60</v>
      </c>
      <c r="B356" s="23" t="s">
        <v>586</v>
      </c>
      <c r="C356" s="23" t="s">
        <v>587</v>
      </c>
      <c r="D356" s="24" t="s">
        <v>588</v>
      </c>
      <c r="E356" s="22" t="s">
        <v>89</v>
      </c>
      <c r="F356" s="25">
        <v>6</v>
      </c>
      <c r="G356" s="26">
        <f t="shared" si="78"/>
        <v>108.722555132289</v>
      </c>
      <c r="H356" s="26">
        <f t="shared" si="79"/>
        <v>652.335330793734</v>
      </c>
      <c r="I356" s="25"/>
      <c r="N356" s="16">
        <f t="shared" si="80"/>
        <v>103.390133774981</v>
      </c>
      <c r="O356" s="16">
        <f t="shared" si="81"/>
        <v>620.340802649889</v>
      </c>
      <c r="Q356" s="16">
        <v>108.722555132289</v>
      </c>
      <c r="R356" s="16">
        <v>652.335330793734</v>
      </c>
    </row>
    <row r="357" s="1" customFormat="1" ht="23.75" customHeight="1" spans="1:18">
      <c r="A357" s="22" t="s">
        <v>34</v>
      </c>
      <c r="B357" s="23" t="s">
        <v>589</v>
      </c>
      <c r="C357" s="23" t="s">
        <v>590</v>
      </c>
      <c r="D357" s="22"/>
      <c r="E357" s="22" t="s">
        <v>89</v>
      </c>
      <c r="F357" s="25">
        <v>6</v>
      </c>
      <c r="G357" s="26">
        <f t="shared" si="78"/>
        <v>108.722555132289</v>
      </c>
      <c r="H357" s="26">
        <f t="shared" si="79"/>
        <v>652.335330793734</v>
      </c>
      <c r="I357" s="25"/>
      <c r="N357" s="16">
        <f t="shared" si="80"/>
        <v>103.390133774981</v>
      </c>
      <c r="O357" s="16">
        <f t="shared" si="81"/>
        <v>620.340802649889</v>
      </c>
      <c r="Q357" s="16">
        <v>108.722555132289</v>
      </c>
      <c r="R357" s="16">
        <v>652.335330793734</v>
      </c>
    </row>
    <row r="358" s="1" customFormat="1" ht="23.75" customHeight="1" spans="1:18">
      <c r="A358" s="22" t="s">
        <v>66</v>
      </c>
      <c r="B358" s="23" t="s">
        <v>591</v>
      </c>
      <c r="C358" s="23" t="s">
        <v>592</v>
      </c>
      <c r="D358" s="24" t="s">
        <v>593</v>
      </c>
      <c r="E358" s="22" t="s">
        <v>89</v>
      </c>
      <c r="F358" s="25">
        <v>1</v>
      </c>
      <c r="G358" s="26">
        <f t="shared" si="78"/>
        <v>462.334749009151</v>
      </c>
      <c r="H358" s="26">
        <f t="shared" si="79"/>
        <v>462.334749009151</v>
      </c>
      <c r="I358" s="25"/>
      <c r="N358" s="16">
        <f t="shared" si="80"/>
        <v>439.659015470309</v>
      </c>
      <c r="O358" s="16">
        <f t="shared" si="81"/>
        <v>439.659015470309</v>
      </c>
      <c r="Q358" s="16">
        <v>462.334749009151</v>
      </c>
      <c r="R358" s="16">
        <v>462.334749009151</v>
      </c>
    </row>
    <row r="359" s="1" customFormat="1" ht="23.75" customHeight="1" spans="1:18">
      <c r="A359" s="22" t="s">
        <v>34</v>
      </c>
      <c r="B359" s="23" t="s">
        <v>594</v>
      </c>
      <c r="C359" s="23" t="s">
        <v>595</v>
      </c>
      <c r="D359" s="22"/>
      <c r="E359" s="22" t="s">
        <v>89</v>
      </c>
      <c r="F359" s="25">
        <v>1</v>
      </c>
      <c r="G359" s="26">
        <f t="shared" si="78"/>
        <v>462.334749009151</v>
      </c>
      <c r="H359" s="26">
        <f t="shared" si="79"/>
        <v>462.334749009151</v>
      </c>
      <c r="I359" s="25"/>
      <c r="N359" s="16">
        <f t="shared" si="80"/>
        <v>439.659015470309</v>
      </c>
      <c r="O359" s="16">
        <f t="shared" si="81"/>
        <v>439.659015470309</v>
      </c>
      <c r="Q359" s="16">
        <v>462.334749009151</v>
      </c>
      <c r="R359" s="16">
        <v>462.334749009151</v>
      </c>
    </row>
    <row r="360" s="1" customFormat="1" ht="23.75" customHeight="1" spans="1:18">
      <c r="A360" s="22" t="s">
        <v>72</v>
      </c>
      <c r="B360" s="23" t="s">
        <v>596</v>
      </c>
      <c r="C360" s="23" t="s">
        <v>592</v>
      </c>
      <c r="D360" s="24" t="s">
        <v>597</v>
      </c>
      <c r="E360" s="22" t="s">
        <v>89</v>
      </c>
      <c r="F360" s="25">
        <v>1</v>
      </c>
      <c r="G360" s="26">
        <f t="shared" si="78"/>
        <v>326.310308476285</v>
      </c>
      <c r="H360" s="26">
        <f t="shared" si="79"/>
        <v>326.310308476285</v>
      </c>
      <c r="I360" s="25"/>
      <c r="N360" s="16">
        <f t="shared" si="80"/>
        <v>310.306048312316</v>
      </c>
      <c r="O360" s="16">
        <f t="shared" si="81"/>
        <v>310.306048312316</v>
      </c>
      <c r="Q360" s="16">
        <v>326.310308476285</v>
      </c>
      <c r="R360" s="16">
        <v>326.310308476285</v>
      </c>
    </row>
    <row r="361" s="1" customFormat="1" ht="23.75" customHeight="1" spans="1:18">
      <c r="A361" s="22" t="s">
        <v>34</v>
      </c>
      <c r="B361" s="23" t="s">
        <v>598</v>
      </c>
      <c r="C361" s="23" t="s">
        <v>599</v>
      </c>
      <c r="D361" s="22"/>
      <c r="E361" s="22" t="s">
        <v>89</v>
      </c>
      <c r="F361" s="25">
        <v>1</v>
      </c>
      <c r="G361" s="26">
        <f t="shared" si="78"/>
        <v>326.310308476285</v>
      </c>
      <c r="H361" s="26">
        <f t="shared" si="79"/>
        <v>326.310308476285</v>
      </c>
      <c r="I361" s="25"/>
      <c r="N361" s="16">
        <f t="shared" si="80"/>
        <v>310.306048312316</v>
      </c>
      <c r="O361" s="16">
        <f t="shared" si="81"/>
        <v>310.306048312316</v>
      </c>
      <c r="Q361" s="16">
        <v>326.310308476285</v>
      </c>
      <c r="R361" s="16">
        <v>326.310308476285</v>
      </c>
    </row>
    <row r="362" s="1" customFormat="1" ht="23.75" customHeight="1" spans="1:18">
      <c r="A362" s="22" t="s">
        <v>80</v>
      </c>
      <c r="B362" s="23" t="s">
        <v>600</v>
      </c>
      <c r="C362" s="23" t="s">
        <v>601</v>
      </c>
      <c r="D362" s="24" t="s">
        <v>602</v>
      </c>
      <c r="E362" s="22" t="s">
        <v>89</v>
      </c>
      <c r="F362" s="25">
        <v>2</v>
      </c>
      <c r="G362" s="26">
        <f t="shared" si="78"/>
        <v>158.096079688123</v>
      </c>
      <c r="H362" s="26">
        <f t="shared" si="79"/>
        <v>316.192159376245</v>
      </c>
      <c r="I362" s="25"/>
      <c r="N362" s="16">
        <f t="shared" si="80"/>
        <v>150.342077670696</v>
      </c>
      <c r="O362" s="16">
        <f t="shared" si="81"/>
        <v>300.684155341392</v>
      </c>
      <c r="Q362" s="16">
        <v>158.096079688123</v>
      </c>
      <c r="R362" s="16">
        <v>316.192159376245</v>
      </c>
    </row>
    <row r="363" s="1" customFormat="1" ht="38.25" customHeight="1" spans="1:18">
      <c r="A363" s="2" t="s">
        <v>18</v>
      </c>
      <c r="B363" s="2"/>
      <c r="C363" s="2"/>
      <c r="D363" s="2"/>
      <c r="E363" s="2"/>
      <c r="F363" s="2"/>
      <c r="G363" s="2"/>
      <c r="H363" s="2"/>
      <c r="I363" s="2"/>
      <c r="Q363" s="16"/>
      <c r="R363" s="16"/>
    </row>
    <row r="364" s="1" customFormat="1" ht="31" customHeight="1" spans="1:18">
      <c r="A364" s="3" t="s">
        <v>311</v>
      </c>
      <c r="B364" s="3"/>
      <c r="C364" s="3"/>
      <c r="D364" s="3"/>
      <c r="E364" s="3"/>
      <c r="F364" s="3"/>
      <c r="G364" s="3"/>
      <c r="H364" s="3"/>
      <c r="I364" s="4"/>
      <c r="Q364" s="16"/>
      <c r="R364" s="16"/>
    </row>
    <row r="365" s="1" customFormat="1" ht="17.25" customHeight="1" spans="1:18">
      <c r="A365" s="5" t="s">
        <v>2</v>
      </c>
      <c r="B365" s="5" t="s">
        <v>20</v>
      </c>
      <c r="C365" s="5" t="s">
        <v>21</v>
      </c>
      <c r="D365" s="5" t="s">
        <v>22</v>
      </c>
      <c r="E365" s="5" t="s">
        <v>23</v>
      </c>
      <c r="F365" s="18" t="s">
        <v>24</v>
      </c>
      <c r="G365" s="18" t="s">
        <v>25</v>
      </c>
      <c r="H365" s="18" t="s">
        <v>26</v>
      </c>
      <c r="I365" s="5" t="s">
        <v>27</v>
      </c>
      <c r="Q365" s="16"/>
      <c r="R365" s="16"/>
    </row>
    <row r="366" s="1" customFormat="1" ht="17.25" customHeight="1" spans="1:18">
      <c r="A366" s="5"/>
      <c r="B366" s="5"/>
      <c r="C366" s="5"/>
      <c r="D366" s="5"/>
      <c r="E366" s="5"/>
      <c r="F366" s="19"/>
      <c r="G366" s="19"/>
      <c r="H366" s="19"/>
      <c r="I366" s="5"/>
      <c r="Q366" s="16"/>
      <c r="R366" s="16"/>
    </row>
    <row r="367" s="1" customFormat="1" ht="35.25" customHeight="1" spans="1:18">
      <c r="A367" s="22" t="s">
        <v>34</v>
      </c>
      <c r="B367" s="23" t="s">
        <v>603</v>
      </c>
      <c r="C367" s="23" t="s">
        <v>604</v>
      </c>
      <c r="D367" s="22"/>
      <c r="E367" s="22" t="s">
        <v>89</v>
      </c>
      <c r="F367" s="25">
        <v>2</v>
      </c>
      <c r="G367" s="26">
        <f>Q367</f>
        <v>158.096079688123</v>
      </c>
      <c r="H367" s="26">
        <f>R367</f>
        <v>316.192159376245</v>
      </c>
      <c r="I367" s="25"/>
      <c r="N367" s="16">
        <f>G367*$P$2</f>
        <v>150.342077670696</v>
      </c>
      <c r="O367" s="16">
        <f>H367*$P$2</f>
        <v>300.684155341392</v>
      </c>
      <c r="Q367" s="16">
        <v>158.096079688123</v>
      </c>
      <c r="R367" s="16">
        <v>316.192159376245</v>
      </c>
    </row>
    <row r="368" s="1" customFormat="1" ht="23.75" customHeight="1" spans="1:18">
      <c r="A368" s="22" t="s">
        <v>86</v>
      </c>
      <c r="B368" s="23" t="s">
        <v>605</v>
      </c>
      <c r="C368" s="23" t="s">
        <v>601</v>
      </c>
      <c r="D368" s="24" t="s">
        <v>606</v>
      </c>
      <c r="E368" s="22" t="s">
        <v>89</v>
      </c>
      <c r="F368" s="25">
        <v>3</v>
      </c>
      <c r="G368" s="26">
        <f t="shared" ref="G368:G379" si="82">Q368</f>
        <v>297.562973204273</v>
      </c>
      <c r="H368" s="26">
        <f t="shared" ref="H368:H379" si="83">R368</f>
        <v>892.68891961282</v>
      </c>
      <c r="I368" s="25"/>
      <c r="N368" s="16">
        <f t="shared" ref="N368:N379" si="84">G368*$P$2</f>
        <v>282.968658790601</v>
      </c>
      <c r="O368" s="16">
        <f t="shared" ref="O368:O380" si="85">H368*$P$2</f>
        <v>848.905976371804</v>
      </c>
      <c r="Q368" s="16">
        <v>297.562973204273</v>
      </c>
      <c r="R368" s="16">
        <v>892.68891961282</v>
      </c>
    </row>
    <row r="369" s="1" customFormat="1" ht="23.75" customHeight="1" spans="1:18">
      <c r="A369" s="22" t="s">
        <v>34</v>
      </c>
      <c r="B369" s="23" t="s">
        <v>607</v>
      </c>
      <c r="C369" s="23" t="s">
        <v>608</v>
      </c>
      <c r="D369" s="22"/>
      <c r="E369" s="22" t="s">
        <v>89</v>
      </c>
      <c r="F369" s="25">
        <v>3</v>
      </c>
      <c r="G369" s="26">
        <f t="shared" si="82"/>
        <v>297.562973204273</v>
      </c>
      <c r="H369" s="26">
        <f t="shared" si="83"/>
        <v>892.68891961282</v>
      </c>
      <c r="I369" s="25"/>
      <c r="N369" s="16">
        <f t="shared" si="84"/>
        <v>282.968658790601</v>
      </c>
      <c r="O369" s="16">
        <f t="shared" si="85"/>
        <v>848.905976371804</v>
      </c>
      <c r="Q369" s="16">
        <v>297.562973204273</v>
      </c>
      <c r="R369" s="16">
        <v>892.68891961282</v>
      </c>
    </row>
    <row r="370" s="1" customFormat="1" ht="15.75" customHeight="1" spans="1:18">
      <c r="A370" s="22" t="s">
        <v>91</v>
      </c>
      <c r="B370" s="23" t="s">
        <v>609</v>
      </c>
      <c r="C370" s="23" t="s">
        <v>610</v>
      </c>
      <c r="D370" s="24" t="s">
        <v>611</v>
      </c>
      <c r="E370" s="22" t="s">
        <v>89</v>
      </c>
      <c r="F370" s="25">
        <v>2</v>
      </c>
      <c r="G370" s="26">
        <f t="shared" si="82"/>
        <v>183.600662288035</v>
      </c>
      <c r="H370" s="26">
        <f t="shared" si="83"/>
        <v>367.20132457607</v>
      </c>
      <c r="I370" s="25"/>
      <c r="N370" s="16">
        <f t="shared" si="84"/>
        <v>174.59575901282</v>
      </c>
      <c r="O370" s="16">
        <f t="shared" si="85"/>
        <v>349.191518025639</v>
      </c>
      <c r="Q370" s="16">
        <v>183.600662288035</v>
      </c>
      <c r="R370" s="16">
        <v>367.20132457607</v>
      </c>
    </row>
    <row r="371" s="1" customFormat="1" ht="23.75" customHeight="1" spans="1:18">
      <c r="A371" s="22" t="s">
        <v>34</v>
      </c>
      <c r="B371" s="23" t="s">
        <v>612</v>
      </c>
      <c r="C371" s="23" t="s">
        <v>613</v>
      </c>
      <c r="D371" s="22"/>
      <c r="E371" s="22" t="s">
        <v>89</v>
      </c>
      <c r="F371" s="25">
        <v>2</v>
      </c>
      <c r="G371" s="26">
        <f t="shared" si="82"/>
        <v>183.600662288035</v>
      </c>
      <c r="H371" s="26">
        <f t="shared" si="83"/>
        <v>367.20132457607</v>
      </c>
      <c r="I371" s="25"/>
      <c r="N371" s="16">
        <f t="shared" si="84"/>
        <v>174.59575901282</v>
      </c>
      <c r="O371" s="16">
        <f t="shared" si="85"/>
        <v>349.191518025639</v>
      </c>
      <c r="Q371" s="16">
        <v>183.600662288035</v>
      </c>
      <c r="R371" s="16">
        <v>367.20132457607</v>
      </c>
    </row>
    <row r="372" s="1" customFormat="1" ht="23.75" customHeight="1" spans="1:18">
      <c r="A372" s="22" t="s">
        <v>96</v>
      </c>
      <c r="B372" s="23" t="s">
        <v>614</v>
      </c>
      <c r="C372" s="23" t="s">
        <v>615</v>
      </c>
      <c r="D372" s="24" t="s">
        <v>616</v>
      </c>
      <c r="E372" s="22" t="s">
        <v>89</v>
      </c>
      <c r="F372" s="25">
        <v>18</v>
      </c>
      <c r="G372" s="26">
        <f t="shared" si="82"/>
        <v>129.386782570622</v>
      </c>
      <c r="H372" s="26">
        <f t="shared" si="83"/>
        <v>2328.9620862712</v>
      </c>
      <c r="I372" s="25"/>
      <c r="N372" s="16">
        <f t="shared" si="84"/>
        <v>123.040860678947</v>
      </c>
      <c r="O372" s="16">
        <f t="shared" si="85"/>
        <v>2214.73549222104</v>
      </c>
      <c r="Q372" s="16">
        <v>129.386782570622</v>
      </c>
      <c r="R372" s="16">
        <v>2328.9620862712</v>
      </c>
    </row>
    <row r="373" s="1" customFormat="1" ht="35.25" customHeight="1" spans="1:18">
      <c r="A373" s="22" t="s">
        <v>34</v>
      </c>
      <c r="B373" s="23" t="s">
        <v>617</v>
      </c>
      <c r="C373" s="23" t="s">
        <v>618</v>
      </c>
      <c r="D373" s="22"/>
      <c r="E373" s="22" t="s">
        <v>89</v>
      </c>
      <c r="F373" s="25">
        <v>18</v>
      </c>
      <c r="G373" s="26">
        <f t="shared" si="82"/>
        <v>129.386782570622</v>
      </c>
      <c r="H373" s="26">
        <f t="shared" si="83"/>
        <v>2328.9620862712</v>
      </c>
      <c r="I373" s="25"/>
      <c r="N373" s="16">
        <f t="shared" si="84"/>
        <v>123.040860678947</v>
      </c>
      <c r="O373" s="16">
        <f t="shared" si="85"/>
        <v>2214.73549222104</v>
      </c>
      <c r="Q373" s="16">
        <v>129.386782570622</v>
      </c>
      <c r="R373" s="16">
        <v>2328.9620862712</v>
      </c>
    </row>
    <row r="374" s="1" customFormat="1" ht="23.75" customHeight="1" spans="1:18">
      <c r="A374" s="22" t="s">
        <v>184</v>
      </c>
      <c r="B374" s="23" t="s">
        <v>619</v>
      </c>
      <c r="C374" s="23" t="s">
        <v>592</v>
      </c>
      <c r="D374" s="24" t="s">
        <v>620</v>
      </c>
      <c r="E374" s="22" t="s">
        <v>89</v>
      </c>
      <c r="F374" s="25">
        <v>1</v>
      </c>
      <c r="G374" s="26">
        <f t="shared" si="82"/>
        <v>504.889934368811</v>
      </c>
      <c r="H374" s="26">
        <f t="shared" si="83"/>
        <v>504.889934368811</v>
      </c>
      <c r="I374" s="25"/>
      <c r="N374" s="16">
        <f t="shared" si="84"/>
        <v>480.12703336964</v>
      </c>
      <c r="O374" s="16">
        <f t="shared" si="85"/>
        <v>480.12703336964</v>
      </c>
      <c r="Q374" s="16">
        <v>504.889934368811</v>
      </c>
      <c r="R374" s="16">
        <v>504.889934368811</v>
      </c>
    </row>
    <row r="375" s="1" customFormat="1" ht="23.75" customHeight="1" spans="1:18">
      <c r="A375" s="22" t="s">
        <v>34</v>
      </c>
      <c r="B375" s="23" t="s">
        <v>621</v>
      </c>
      <c r="C375" s="23" t="s">
        <v>622</v>
      </c>
      <c r="D375" s="22"/>
      <c r="E375" s="22" t="s">
        <v>623</v>
      </c>
      <c r="F375" s="25">
        <v>1</v>
      </c>
      <c r="G375" s="26">
        <f t="shared" si="82"/>
        <v>504.889934368811</v>
      </c>
      <c r="H375" s="26">
        <f t="shared" si="83"/>
        <v>504.889934368811</v>
      </c>
      <c r="I375" s="25"/>
      <c r="N375" s="16">
        <f t="shared" si="84"/>
        <v>480.12703336964</v>
      </c>
      <c r="O375" s="16">
        <f t="shared" si="85"/>
        <v>480.12703336964</v>
      </c>
      <c r="Q375" s="16">
        <v>504.889934368811</v>
      </c>
      <c r="R375" s="16">
        <v>504.889934368811</v>
      </c>
    </row>
    <row r="376" s="1" customFormat="1" ht="15.75" customHeight="1" spans="1:18">
      <c r="A376" s="22" t="s">
        <v>190</v>
      </c>
      <c r="B376" s="23" t="s">
        <v>624</v>
      </c>
      <c r="C376" s="23" t="s">
        <v>625</v>
      </c>
      <c r="D376" s="24" t="s">
        <v>626</v>
      </c>
      <c r="E376" s="22" t="s">
        <v>89</v>
      </c>
      <c r="F376" s="25">
        <v>36</v>
      </c>
      <c r="G376" s="26">
        <f t="shared" si="82"/>
        <v>7.17019212540418</v>
      </c>
      <c r="H376" s="26">
        <f t="shared" si="83"/>
        <v>258.12691651455</v>
      </c>
      <c r="I376" s="25"/>
      <c r="N376" s="16">
        <f t="shared" si="84"/>
        <v>6.81852189856871</v>
      </c>
      <c r="O376" s="16">
        <f t="shared" si="85"/>
        <v>245.466788348473</v>
      </c>
      <c r="Q376" s="16">
        <v>7.17019212540418</v>
      </c>
      <c r="R376" s="16">
        <v>258.12691651455</v>
      </c>
    </row>
    <row r="377" s="1" customFormat="1" ht="15.75" customHeight="1" spans="1:18">
      <c r="A377" s="22" t="s">
        <v>34</v>
      </c>
      <c r="B377" s="23" t="s">
        <v>627</v>
      </c>
      <c r="C377" s="23" t="s">
        <v>628</v>
      </c>
      <c r="D377" s="22"/>
      <c r="E377" s="22" t="s">
        <v>89</v>
      </c>
      <c r="F377" s="25">
        <v>36</v>
      </c>
      <c r="G377" s="26">
        <f t="shared" si="82"/>
        <v>7.17019212540418</v>
      </c>
      <c r="H377" s="26">
        <f t="shared" si="83"/>
        <v>258.12691651455</v>
      </c>
      <c r="I377" s="25"/>
      <c r="N377" s="16">
        <f t="shared" si="84"/>
        <v>6.81852189856871</v>
      </c>
      <c r="O377" s="16">
        <f t="shared" si="85"/>
        <v>245.466788348473</v>
      </c>
      <c r="Q377" s="16">
        <v>7.17019212540418</v>
      </c>
      <c r="R377" s="16">
        <v>258.12691651455</v>
      </c>
    </row>
    <row r="378" s="1" customFormat="1" ht="23.75" customHeight="1" spans="1:18">
      <c r="A378" s="22" t="s">
        <v>194</v>
      </c>
      <c r="B378" s="23" t="s">
        <v>629</v>
      </c>
      <c r="C378" s="23" t="s">
        <v>630</v>
      </c>
      <c r="D378" s="24" t="s">
        <v>631</v>
      </c>
      <c r="E378" s="22" t="s">
        <v>632</v>
      </c>
      <c r="F378" s="25">
        <v>34</v>
      </c>
      <c r="G378" s="26">
        <f t="shared" si="82"/>
        <v>44.7899269372065</v>
      </c>
      <c r="H378" s="26">
        <f t="shared" si="83"/>
        <v>1522.85751586502</v>
      </c>
      <c r="I378" s="25"/>
      <c r="N378" s="16">
        <f t="shared" si="84"/>
        <v>42.5931540348257</v>
      </c>
      <c r="O378" s="16">
        <f t="shared" si="85"/>
        <v>1448.16723718408</v>
      </c>
      <c r="Q378" s="16">
        <v>44.7899269372065</v>
      </c>
      <c r="R378" s="16">
        <v>1522.85751586502</v>
      </c>
    </row>
    <row r="379" s="1" customFormat="1" ht="35.25" customHeight="1" spans="1:18">
      <c r="A379" s="22" t="s">
        <v>34</v>
      </c>
      <c r="B379" s="23" t="s">
        <v>633</v>
      </c>
      <c r="C379" s="23" t="s">
        <v>634</v>
      </c>
      <c r="D379" s="22"/>
      <c r="E379" s="22" t="s">
        <v>632</v>
      </c>
      <c r="F379" s="25">
        <v>34</v>
      </c>
      <c r="G379" s="26">
        <f t="shared" si="82"/>
        <v>44.7899269372065</v>
      </c>
      <c r="H379" s="26">
        <f t="shared" si="83"/>
        <v>1522.85751586502</v>
      </c>
      <c r="I379" s="25"/>
      <c r="N379" s="16">
        <f t="shared" si="84"/>
        <v>42.5931540348257</v>
      </c>
      <c r="O379" s="16">
        <f t="shared" si="85"/>
        <v>1448.16723718408</v>
      </c>
      <c r="Q379" s="16">
        <v>44.7899269372065</v>
      </c>
      <c r="R379" s="16">
        <v>1522.85751586502</v>
      </c>
    </row>
    <row r="380" s="1" customFormat="1" ht="15.75" customHeight="1" spans="1:18">
      <c r="A380" s="22"/>
      <c r="B380" s="22"/>
      <c r="C380" s="22" t="s">
        <v>105</v>
      </c>
      <c r="D380" s="22"/>
      <c r="E380" s="22"/>
      <c r="F380" s="22"/>
      <c r="G380" s="25"/>
      <c r="H380" s="26">
        <f>R380</f>
        <v>151372.550592069</v>
      </c>
      <c r="I380" s="25"/>
      <c r="O380" s="16">
        <f t="shared" si="85"/>
        <v>143948.311705252</v>
      </c>
      <c r="Q380" s="16"/>
      <c r="R380" s="16">
        <v>151372.550592069</v>
      </c>
    </row>
    <row r="381" s="1" customFormat="1" ht="15.75" customHeight="1" spans="1:18">
      <c r="A381" s="22" t="s">
        <v>635</v>
      </c>
      <c r="B381" s="22" t="s">
        <v>636</v>
      </c>
      <c r="C381" s="10"/>
      <c r="D381" s="10"/>
      <c r="E381" s="10"/>
      <c r="F381" s="10"/>
      <c r="G381" s="10"/>
      <c r="H381" s="10"/>
      <c r="I381" s="10"/>
      <c r="Q381" s="16"/>
      <c r="R381" s="16"/>
    </row>
    <row r="382" s="1" customFormat="1" ht="35.25" customHeight="1" spans="1:18">
      <c r="A382" s="22" t="s">
        <v>6</v>
      </c>
      <c r="B382" s="23" t="s">
        <v>637</v>
      </c>
      <c r="C382" s="23" t="s">
        <v>561</v>
      </c>
      <c r="D382" s="24" t="s">
        <v>638</v>
      </c>
      <c r="E382" s="22" t="s">
        <v>165</v>
      </c>
      <c r="F382" s="25">
        <v>56.7</v>
      </c>
      <c r="G382" s="26">
        <f>Q382</f>
        <v>13.3133540789998</v>
      </c>
      <c r="H382" s="26">
        <f>R382</f>
        <v>754.867176279288</v>
      </c>
      <c r="I382" s="25"/>
      <c r="N382" s="16">
        <f>G382*$P$2</f>
        <v>12.6603854880586</v>
      </c>
      <c r="O382" s="16">
        <f>H382*$P$2</f>
        <v>717.843857172923</v>
      </c>
      <c r="Q382" s="16">
        <v>13.3133540789998</v>
      </c>
      <c r="R382" s="16">
        <v>754.867176279288</v>
      </c>
    </row>
    <row r="383" s="1" customFormat="1" ht="38.25" customHeight="1" spans="1:18">
      <c r="A383" s="2" t="s">
        <v>18</v>
      </c>
      <c r="B383" s="2"/>
      <c r="C383" s="2"/>
      <c r="D383" s="2"/>
      <c r="E383" s="2"/>
      <c r="F383" s="2"/>
      <c r="G383" s="2"/>
      <c r="H383" s="2"/>
      <c r="I383" s="2"/>
      <c r="Q383" s="16"/>
      <c r="R383" s="16"/>
    </row>
    <row r="384" s="1" customFormat="1" ht="31" customHeight="1" spans="1:18">
      <c r="A384" s="3" t="s">
        <v>311</v>
      </c>
      <c r="B384" s="3"/>
      <c r="C384" s="3"/>
      <c r="D384" s="3"/>
      <c r="E384" s="3"/>
      <c r="F384" s="3"/>
      <c r="G384" s="3"/>
      <c r="H384" s="3"/>
      <c r="I384" s="4"/>
      <c r="Q384" s="16"/>
      <c r="R384" s="16"/>
    </row>
    <row r="385" s="1" customFormat="1" ht="17.25" customHeight="1" spans="1:18">
      <c r="A385" s="5" t="s">
        <v>2</v>
      </c>
      <c r="B385" s="5" t="s">
        <v>20</v>
      </c>
      <c r="C385" s="5" t="s">
        <v>21</v>
      </c>
      <c r="D385" s="5" t="s">
        <v>22</v>
      </c>
      <c r="E385" s="5" t="s">
        <v>23</v>
      </c>
      <c r="F385" s="18" t="s">
        <v>24</v>
      </c>
      <c r="G385" s="18" t="s">
        <v>25</v>
      </c>
      <c r="H385" s="18" t="s">
        <v>26</v>
      </c>
      <c r="I385" s="5" t="s">
        <v>27</v>
      </c>
      <c r="Q385" s="16"/>
      <c r="R385" s="16"/>
    </row>
    <row r="386" s="1" customFormat="1" ht="17.25" customHeight="1" spans="1:18">
      <c r="A386" s="5"/>
      <c r="B386" s="5"/>
      <c r="C386" s="5"/>
      <c r="D386" s="5"/>
      <c r="E386" s="5"/>
      <c r="F386" s="19"/>
      <c r="G386" s="19"/>
      <c r="H386" s="19"/>
      <c r="I386" s="5"/>
      <c r="Q386" s="16"/>
      <c r="R386" s="16"/>
    </row>
    <row r="387" s="1" customFormat="1" ht="46.75" customHeight="1" spans="1:18">
      <c r="A387" s="22" t="s">
        <v>34</v>
      </c>
      <c r="B387" s="23" t="s">
        <v>639</v>
      </c>
      <c r="C387" s="23" t="s">
        <v>640</v>
      </c>
      <c r="D387" s="22"/>
      <c r="E387" s="22" t="s">
        <v>165</v>
      </c>
      <c r="F387" s="25">
        <v>56.7</v>
      </c>
      <c r="G387" s="26">
        <f>Q387</f>
        <v>13.3133540789998</v>
      </c>
      <c r="H387" s="26">
        <f>R387</f>
        <v>754.867176279288</v>
      </c>
      <c r="I387" s="25"/>
      <c r="N387" s="16">
        <f>G387*$P$2</f>
        <v>12.6603854880586</v>
      </c>
      <c r="O387" s="16">
        <f>H387*$P$2</f>
        <v>717.843857172923</v>
      </c>
      <c r="Q387" s="16">
        <v>13.3133540789998</v>
      </c>
      <c r="R387" s="16">
        <v>754.867176279288</v>
      </c>
    </row>
    <row r="388" s="1" customFormat="1" ht="35.25" customHeight="1" spans="1:18">
      <c r="A388" s="22" t="s">
        <v>8</v>
      </c>
      <c r="B388" s="23" t="s">
        <v>641</v>
      </c>
      <c r="C388" s="23" t="s">
        <v>561</v>
      </c>
      <c r="D388" s="24" t="s">
        <v>642</v>
      </c>
      <c r="E388" s="22" t="s">
        <v>165</v>
      </c>
      <c r="F388" s="25">
        <v>32.34</v>
      </c>
      <c r="G388" s="26">
        <f t="shared" ref="G388:G397" si="86">Q388</f>
        <v>18.5340907856933</v>
      </c>
      <c r="H388" s="26">
        <f t="shared" ref="H388:H397" si="87">R388</f>
        <v>599.395729252454</v>
      </c>
      <c r="I388" s="25"/>
      <c r="N388" s="16">
        <f t="shared" ref="N388:N397" si="88">G388*$P$2</f>
        <v>17.6250652258759</v>
      </c>
      <c r="O388" s="16">
        <f t="shared" ref="O388:O398" si="89">H388*$P$2</f>
        <v>569.997684069873</v>
      </c>
      <c r="Q388" s="16">
        <v>18.5340907856933</v>
      </c>
      <c r="R388" s="16">
        <v>599.395729252454</v>
      </c>
    </row>
    <row r="389" s="1" customFormat="1" ht="46.75" customHeight="1" spans="1:18">
      <c r="A389" s="22" t="s">
        <v>34</v>
      </c>
      <c r="B389" s="23" t="s">
        <v>643</v>
      </c>
      <c r="C389" s="23" t="s">
        <v>644</v>
      </c>
      <c r="D389" s="22"/>
      <c r="E389" s="22" t="s">
        <v>165</v>
      </c>
      <c r="F389" s="25">
        <v>32.34</v>
      </c>
      <c r="G389" s="26">
        <f t="shared" si="86"/>
        <v>18.5340907856933</v>
      </c>
      <c r="H389" s="26">
        <f t="shared" si="87"/>
        <v>599.395729252454</v>
      </c>
      <c r="I389" s="25"/>
      <c r="N389" s="16">
        <f t="shared" si="88"/>
        <v>17.6250652258759</v>
      </c>
      <c r="O389" s="16">
        <f t="shared" si="89"/>
        <v>569.997684069873</v>
      </c>
      <c r="Q389" s="16">
        <v>18.5340907856933</v>
      </c>
      <c r="R389" s="16">
        <v>599.395729252454</v>
      </c>
    </row>
    <row r="390" s="1" customFormat="1" ht="23.75" customHeight="1" spans="1:18">
      <c r="A390" s="22" t="s">
        <v>10</v>
      </c>
      <c r="B390" s="23" t="s">
        <v>645</v>
      </c>
      <c r="C390" s="23" t="s">
        <v>646</v>
      </c>
      <c r="D390" s="24" t="s">
        <v>647</v>
      </c>
      <c r="E390" s="22" t="s">
        <v>165</v>
      </c>
      <c r="F390" s="25">
        <v>89.04</v>
      </c>
      <c r="G390" s="26">
        <f t="shared" si="86"/>
        <v>24.2778521169189</v>
      </c>
      <c r="H390" s="26">
        <f t="shared" si="87"/>
        <v>2161.69881134582</v>
      </c>
      <c r="I390" s="25"/>
      <c r="N390" s="16">
        <f t="shared" si="88"/>
        <v>23.087117250724</v>
      </c>
      <c r="O390" s="16">
        <f t="shared" si="89"/>
        <v>2055.67583482857</v>
      </c>
      <c r="Q390" s="16">
        <v>24.2778521169189</v>
      </c>
      <c r="R390" s="16">
        <v>2161.69881134582</v>
      </c>
    </row>
    <row r="391" s="1" customFormat="1" ht="35.25" customHeight="1" spans="1:18">
      <c r="A391" s="22" t="s">
        <v>34</v>
      </c>
      <c r="B391" s="23" t="s">
        <v>648</v>
      </c>
      <c r="C391" s="23" t="s">
        <v>649</v>
      </c>
      <c r="D391" s="22"/>
      <c r="E391" s="22" t="s">
        <v>165</v>
      </c>
      <c r="F391" s="25">
        <v>89.04</v>
      </c>
      <c r="G391" s="26">
        <f t="shared" si="86"/>
        <v>24.2778521169189</v>
      </c>
      <c r="H391" s="26">
        <f t="shared" si="87"/>
        <v>2161.69881134582</v>
      </c>
      <c r="I391" s="25"/>
      <c r="N391" s="16">
        <f t="shared" si="88"/>
        <v>23.087117250724</v>
      </c>
      <c r="O391" s="16">
        <f t="shared" si="89"/>
        <v>2055.67583482857</v>
      </c>
      <c r="Q391" s="16">
        <v>24.2778521169189</v>
      </c>
      <c r="R391" s="16">
        <v>2161.69881134582</v>
      </c>
    </row>
    <row r="392" s="1" customFormat="1" ht="15.75" customHeight="1" spans="1:18">
      <c r="A392" s="22" t="s">
        <v>12</v>
      </c>
      <c r="B392" s="23" t="s">
        <v>650</v>
      </c>
      <c r="C392" s="23" t="s">
        <v>651</v>
      </c>
      <c r="D392" s="24" t="s">
        <v>652</v>
      </c>
      <c r="E392" s="22" t="s">
        <v>165</v>
      </c>
      <c r="F392" s="25">
        <v>198.59</v>
      </c>
      <c r="G392" s="26">
        <f t="shared" si="86"/>
        <v>5.44896563376206</v>
      </c>
      <c r="H392" s="26">
        <f t="shared" si="87"/>
        <v>1082.1094195411</v>
      </c>
      <c r="I392" s="25"/>
      <c r="N392" s="16">
        <f t="shared" si="88"/>
        <v>5.18171491761256</v>
      </c>
      <c r="O392" s="16">
        <f t="shared" si="89"/>
        <v>1029.0361324694</v>
      </c>
      <c r="Q392" s="16">
        <v>5.44896563376206</v>
      </c>
      <c r="R392" s="16">
        <v>1082.1094195411</v>
      </c>
    </row>
    <row r="393" s="1" customFormat="1" ht="23.75" customHeight="1" spans="1:18">
      <c r="A393" s="22" t="s">
        <v>34</v>
      </c>
      <c r="B393" s="23" t="s">
        <v>653</v>
      </c>
      <c r="C393" s="23" t="s">
        <v>654</v>
      </c>
      <c r="D393" s="22"/>
      <c r="E393" s="22" t="s">
        <v>165</v>
      </c>
      <c r="F393" s="25">
        <v>198.59</v>
      </c>
      <c r="G393" s="26">
        <f t="shared" si="86"/>
        <v>5.44896563376206</v>
      </c>
      <c r="H393" s="26">
        <f t="shared" si="87"/>
        <v>1082.1094195411</v>
      </c>
      <c r="I393" s="25"/>
      <c r="N393" s="16">
        <f t="shared" si="88"/>
        <v>5.18171491761256</v>
      </c>
      <c r="O393" s="16">
        <f t="shared" si="89"/>
        <v>1029.0361324694</v>
      </c>
      <c r="Q393" s="16">
        <v>5.44896563376206</v>
      </c>
      <c r="R393" s="16">
        <v>1082.1094195411</v>
      </c>
    </row>
    <row r="394" s="1" customFormat="1" ht="23.75" customHeight="1" spans="1:18">
      <c r="A394" s="22" t="s">
        <v>54</v>
      </c>
      <c r="B394" s="23" t="s">
        <v>655</v>
      </c>
      <c r="C394" s="23" t="s">
        <v>656</v>
      </c>
      <c r="D394" s="24" t="s">
        <v>657</v>
      </c>
      <c r="E394" s="22" t="s">
        <v>89</v>
      </c>
      <c r="F394" s="25">
        <v>9</v>
      </c>
      <c r="G394" s="26">
        <f t="shared" si="86"/>
        <v>26.9215038554632</v>
      </c>
      <c r="H394" s="26">
        <f t="shared" si="87"/>
        <v>242.293534699168</v>
      </c>
      <c r="I394" s="25"/>
      <c r="N394" s="16">
        <f t="shared" si="88"/>
        <v>25.6011080833528</v>
      </c>
      <c r="O394" s="16">
        <f t="shared" si="89"/>
        <v>230.409972750175</v>
      </c>
      <c r="Q394" s="16">
        <v>26.9215038554632</v>
      </c>
      <c r="R394" s="16">
        <v>242.293534699168</v>
      </c>
    </row>
    <row r="395" s="1" customFormat="1" ht="23.75" customHeight="1" spans="1:18">
      <c r="A395" s="22" t="s">
        <v>34</v>
      </c>
      <c r="B395" s="23" t="s">
        <v>658</v>
      </c>
      <c r="C395" s="23" t="s">
        <v>659</v>
      </c>
      <c r="D395" s="22"/>
      <c r="E395" s="22" t="s">
        <v>89</v>
      </c>
      <c r="F395" s="25">
        <v>9</v>
      </c>
      <c r="G395" s="26">
        <f t="shared" si="86"/>
        <v>26.9215038554632</v>
      </c>
      <c r="H395" s="26">
        <f t="shared" si="87"/>
        <v>242.293534699168</v>
      </c>
      <c r="I395" s="25"/>
      <c r="N395" s="16">
        <f t="shared" si="88"/>
        <v>25.6011080833528</v>
      </c>
      <c r="O395" s="16">
        <f t="shared" si="89"/>
        <v>230.409972750175</v>
      </c>
      <c r="Q395" s="16">
        <v>26.9215038554632</v>
      </c>
      <c r="R395" s="16">
        <v>242.293534699168</v>
      </c>
    </row>
    <row r="396" s="1" customFormat="1" ht="35.25" customHeight="1" spans="1:18">
      <c r="A396" s="22" t="s">
        <v>60</v>
      </c>
      <c r="B396" s="23" t="s">
        <v>660</v>
      </c>
      <c r="C396" s="23" t="s">
        <v>625</v>
      </c>
      <c r="D396" s="24" t="s">
        <v>661</v>
      </c>
      <c r="E396" s="22" t="s">
        <v>89</v>
      </c>
      <c r="F396" s="25">
        <v>9</v>
      </c>
      <c r="G396" s="26">
        <f t="shared" si="86"/>
        <v>17.1932458391654</v>
      </c>
      <c r="H396" s="26">
        <f t="shared" si="87"/>
        <v>154.739212552489</v>
      </c>
      <c r="I396" s="25"/>
      <c r="N396" s="16">
        <f t="shared" si="88"/>
        <v>16.3499835445785</v>
      </c>
      <c r="O396" s="16">
        <f t="shared" si="89"/>
        <v>147.149851901207</v>
      </c>
      <c r="Q396" s="16">
        <v>17.1932458391654</v>
      </c>
      <c r="R396" s="16">
        <v>154.739212552489</v>
      </c>
    </row>
    <row r="397" s="1" customFormat="1" ht="46.75" customHeight="1" spans="1:18">
      <c r="A397" s="22" t="s">
        <v>34</v>
      </c>
      <c r="B397" s="23" t="s">
        <v>662</v>
      </c>
      <c r="C397" s="23" t="s">
        <v>663</v>
      </c>
      <c r="D397" s="22"/>
      <c r="E397" s="22" t="s">
        <v>89</v>
      </c>
      <c r="F397" s="25">
        <v>9</v>
      </c>
      <c r="G397" s="26">
        <f t="shared" si="86"/>
        <v>17.1932458391654</v>
      </c>
      <c r="H397" s="26">
        <f t="shared" si="87"/>
        <v>154.739212552489</v>
      </c>
      <c r="I397" s="25"/>
      <c r="N397" s="16">
        <f t="shared" si="88"/>
        <v>16.3499835445785</v>
      </c>
      <c r="O397" s="16">
        <f t="shared" si="89"/>
        <v>147.149851901207</v>
      </c>
      <c r="Q397" s="16">
        <v>17.1932458391654</v>
      </c>
      <c r="R397" s="16">
        <v>154.739212552489</v>
      </c>
    </row>
    <row r="398" s="1" customFormat="1" ht="15.75" customHeight="1" spans="1:18">
      <c r="A398" s="22"/>
      <c r="B398" s="22"/>
      <c r="C398" s="22" t="s">
        <v>105</v>
      </c>
      <c r="D398" s="22"/>
      <c r="E398" s="22"/>
      <c r="F398" s="22"/>
      <c r="G398" s="25"/>
      <c r="H398" s="26">
        <f>R398</f>
        <v>4995.10388367033</v>
      </c>
      <c r="I398" s="25"/>
      <c r="O398" s="16">
        <f t="shared" si="89"/>
        <v>4750.11333319215</v>
      </c>
      <c r="Q398" s="16"/>
      <c r="R398" s="16">
        <v>4995.10388367033</v>
      </c>
    </row>
    <row r="399" s="1" customFormat="1" ht="15.75" customHeight="1" spans="1:18">
      <c r="A399" s="22" t="s">
        <v>664</v>
      </c>
      <c r="B399" s="22" t="s">
        <v>665</v>
      </c>
      <c r="C399" s="10"/>
      <c r="D399" s="10"/>
      <c r="E399" s="10"/>
      <c r="F399" s="10"/>
      <c r="G399" s="10"/>
      <c r="H399" s="10"/>
      <c r="I399" s="10"/>
      <c r="Q399" s="16"/>
      <c r="R399" s="16"/>
    </row>
    <row r="400" s="1" customFormat="1" ht="38.25" customHeight="1" spans="1:18">
      <c r="A400" s="2" t="s">
        <v>18</v>
      </c>
      <c r="B400" s="2"/>
      <c r="C400" s="2"/>
      <c r="D400" s="2"/>
      <c r="E400" s="2"/>
      <c r="F400" s="2"/>
      <c r="G400" s="2"/>
      <c r="H400" s="2"/>
      <c r="I400" s="2"/>
      <c r="Q400" s="16"/>
      <c r="R400" s="16"/>
    </row>
    <row r="401" s="1" customFormat="1" ht="31" customHeight="1" spans="1:18">
      <c r="A401" s="3" t="s">
        <v>311</v>
      </c>
      <c r="B401" s="3"/>
      <c r="C401" s="3"/>
      <c r="D401" s="3"/>
      <c r="E401" s="3"/>
      <c r="F401" s="3"/>
      <c r="G401" s="3"/>
      <c r="H401" s="3"/>
      <c r="I401" s="4"/>
      <c r="Q401" s="16"/>
      <c r="R401" s="16"/>
    </row>
    <row r="402" s="1" customFormat="1" ht="17.25" customHeight="1" spans="1:18">
      <c r="A402" s="5" t="s">
        <v>2</v>
      </c>
      <c r="B402" s="5" t="s">
        <v>20</v>
      </c>
      <c r="C402" s="5" t="s">
        <v>21</v>
      </c>
      <c r="D402" s="5" t="s">
        <v>22</v>
      </c>
      <c r="E402" s="5" t="s">
        <v>23</v>
      </c>
      <c r="F402" s="18" t="s">
        <v>24</v>
      </c>
      <c r="G402" s="18" t="s">
        <v>25</v>
      </c>
      <c r="H402" s="18" t="s">
        <v>26</v>
      </c>
      <c r="I402" s="5" t="s">
        <v>27</v>
      </c>
      <c r="Q402" s="16"/>
      <c r="R402" s="16"/>
    </row>
    <row r="403" s="1" customFormat="1" ht="17.25" customHeight="1" spans="1:18">
      <c r="A403" s="5"/>
      <c r="B403" s="5"/>
      <c r="C403" s="5"/>
      <c r="D403" s="5"/>
      <c r="E403" s="5"/>
      <c r="F403" s="19"/>
      <c r="G403" s="19"/>
      <c r="H403" s="19"/>
      <c r="I403" s="5"/>
      <c r="Q403" s="16"/>
      <c r="R403" s="16"/>
    </row>
    <row r="404" s="1" customFormat="1" ht="46.75" customHeight="1" spans="1:18">
      <c r="A404" s="22" t="s">
        <v>6</v>
      </c>
      <c r="B404" s="23" t="s">
        <v>666</v>
      </c>
      <c r="C404" s="23" t="s">
        <v>667</v>
      </c>
      <c r="D404" s="24" t="s">
        <v>668</v>
      </c>
      <c r="E404" s="22" t="s">
        <v>46</v>
      </c>
      <c r="F404" s="25">
        <v>128.01</v>
      </c>
      <c r="G404" s="26">
        <f>Q404</f>
        <v>173.358889185833</v>
      </c>
      <c r="H404" s="26">
        <f>R404</f>
        <v>22191.6685518169</v>
      </c>
      <c r="I404" s="25"/>
      <c r="N404" s="16">
        <f>G404*$P$2</f>
        <v>164.856305319506</v>
      </c>
      <c r="O404" s="16">
        <f>H404*$P$2</f>
        <v>21103.2529310102</v>
      </c>
      <c r="Q404" s="16">
        <v>173.358889185833</v>
      </c>
      <c r="R404" s="16">
        <v>22191.6685518169</v>
      </c>
    </row>
    <row r="405" s="1" customFormat="1" ht="69" customHeight="1" spans="1:18">
      <c r="A405" s="22" t="s">
        <v>34</v>
      </c>
      <c r="B405" s="23" t="s">
        <v>669</v>
      </c>
      <c r="C405" s="23" t="s">
        <v>670</v>
      </c>
      <c r="D405" s="22"/>
      <c r="E405" s="22" t="s">
        <v>46</v>
      </c>
      <c r="F405" s="25">
        <v>128.01</v>
      </c>
      <c r="G405" s="26">
        <f t="shared" ref="G405:G415" si="90">Q405</f>
        <v>173.358889185833</v>
      </c>
      <c r="H405" s="26">
        <f t="shared" ref="H405:H415" si="91">R405</f>
        <v>22191.6685518169</v>
      </c>
      <c r="I405" s="25"/>
      <c r="N405" s="16">
        <f t="shared" ref="N405:N415" si="92">G405*$P$2</f>
        <v>164.856305319506</v>
      </c>
      <c r="O405" s="16">
        <f t="shared" ref="O405:O416" si="93">H405*$P$2</f>
        <v>21103.2529310102</v>
      </c>
      <c r="Q405" s="16">
        <v>173.358889185833</v>
      </c>
      <c r="R405" s="16">
        <v>22191.6685518169</v>
      </c>
    </row>
    <row r="406" s="1" customFormat="1" ht="23.75" customHeight="1" spans="1:18">
      <c r="A406" s="22" t="s">
        <v>8</v>
      </c>
      <c r="B406" s="23" t="s">
        <v>671</v>
      </c>
      <c r="C406" s="23" t="s">
        <v>672</v>
      </c>
      <c r="D406" s="24" t="s">
        <v>673</v>
      </c>
      <c r="E406" s="22" t="s">
        <v>89</v>
      </c>
      <c r="F406" s="25">
        <v>6</v>
      </c>
      <c r="G406" s="26">
        <f t="shared" si="90"/>
        <v>67.1848904058097</v>
      </c>
      <c r="H406" s="26">
        <f t="shared" si="91"/>
        <v>403.109342434858</v>
      </c>
      <c r="I406" s="25"/>
      <c r="N406" s="16">
        <f t="shared" si="92"/>
        <v>63.8897310522386</v>
      </c>
      <c r="O406" s="16">
        <f t="shared" si="93"/>
        <v>383.338386313432</v>
      </c>
      <c r="Q406" s="16">
        <v>67.1848904058097</v>
      </c>
      <c r="R406" s="16">
        <v>403.109342434858</v>
      </c>
    </row>
    <row r="407" s="1" customFormat="1" ht="23.75" customHeight="1" spans="1:18">
      <c r="A407" s="22" t="s">
        <v>34</v>
      </c>
      <c r="B407" s="23" t="s">
        <v>674</v>
      </c>
      <c r="C407" s="23" t="s">
        <v>675</v>
      </c>
      <c r="D407" s="22"/>
      <c r="E407" s="22" t="s">
        <v>89</v>
      </c>
      <c r="F407" s="25">
        <v>6</v>
      </c>
      <c r="G407" s="26">
        <f t="shared" si="90"/>
        <v>67.1848904058097</v>
      </c>
      <c r="H407" s="26">
        <f t="shared" si="91"/>
        <v>403.109342434858</v>
      </c>
      <c r="I407" s="25"/>
      <c r="N407" s="16">
        <f t="shared" si="92"/>
        <v>63.8897310522386</v>
      </c>
      <c r="O407" s="16">
        <f t="shared" si="93"/>
        <v>383.338386313432</v>
      </c>
      <c r="Q407" s="16">
        <v>67.1848904058097</v>
      </c>
      <c r="R407" s="16">
        <v>403.109342434858</v>
      </c>
    </row>
    <row r="408" s="1" customFormat="1" ht="23.75" customHeight="1" spans="1:18">
      <c r="A408" s="22" t="s">
        <v>10</v>
      </c>
      <c r="B408" s="23" t="s">
        <v>676</v>
      </c>
      <c r="C408" s="23" t="s">
        <v>672</v>
      </c>
      <c r="D408" s="24" t="s">
        <v>677</v>
      </c>
      <c r="E408" s="22" t="s">
        <v>89</v>
      </c>
      <c r="F408" s="25">
        <v>1</v>
      </c>
      <c r="G408" s="26">
        <f t="shared" si="90"/>
        <v>61.1558429157483</v>
      </c>
      <c r="H408" s="26">
        <f t="shared" si="91"/>
        <v>61.1558429157483</v>
      </c>
      <c r="I408" s="25"/>
      <c r="N408" s="16">
        <f t="shared" si="92"/>
        <v>58.1563850526463</v>
      </c>
      <c r="O408" s="16">
        <f t="shared" si="93"/>
        <v>58.1563850526463</v>
      </c>
      <c r="Q408" s="16">
        <v>61.1558429157483</v>
      </c>
      <c r="R408" s="16">
        <v>61.1558429157483</v>
      </c>
    </row>
    <row r="409" s="1" customFormat="1" ht="23.75" customHeight="1" spans="1:18">
      <c r="A409" s="22" t="s">
        <v>34</v>
      </c>
      <c r="B409" s="23" t="s">
        <v>678</v>
      </c>
      <c r="C409" s="23" t="s">
        <v>679</v>
      </c>
      <c r="D409" s="22"/>
      <c r="E409" s="22" t="s">
        <v>89</v>
      </c>
      <c r="F409" s="25">
        <v>1</v>
      </c>
      <c r="G409" s="26">
        <f t="shared" si="90"/>
        <v>61.1558429157483</v>
      </c>
      <c r="H409" s="26">
        <f t="shared" si="91"/>
        <v>61.1558429157483</v>
      </c>
      <c r="I409" s="25"/>
      <c r="N409" s="16">
        <f t="shared" si="92"/>
        <v>58.1563850526463</v>
      </c>
      <c r="O409" s="16">
        <f t="shared" si="93"/>
        <v>58.1563850526463</v>
      </c>
      <c r="Q409" s="16">
        <v>61.1558429157483</v>
      </c>
      <c r="R409" s="16">
        <v>61.1558429157483</v>
      </c>
    </row>
    <row r="410" s="1" customFormat="1" ht="23.75" customHeight="1" spans="1:18">
      <c r="A410" s="22" t="s">
        <v>12</v>
      </c>
      <c r="B410" s="23" t="s">
        <v>680</v>
      </c>
      <c r="C410" s="23" t="s">
        <v>672</v>
      </c>
      <c r="D410" s="24" t="s">
        <v>681</v>
      </c>
      <c r="E410" s="22" t="s">
        <v>89</v>
      </c>
      <c r="F410" s="25">
        <v>11</v>
      </c>
      <c r="G410" s="26">
        <f t="shared" si="90"/>
        <v>61.1558429157483</v>
      </c>
      <c r="H410" s="26">
        <f t="shared" si="91"/>
        <v>672.714272073232</v>
      </c>
      <c r="I410" s="25"/>
      <c r="N410" s="16">
        <f t="shared" si="92"/>
        <v>58.1563850526463</v>
      </c>
      <c r="O410" s="16">
        <f t="shared" si="93"/>
        <v>639.72023557911</v>
      </c>
      <c r="Q410" s="16">
        <v>61.1558429157483</v>
      </c>
      <c r="R410" s="16">
        <v>672.714272073232</v>
      </c>
    </row>
    <row r="411" s="1" customFormat="1" ht="23.75" customHeight="1" spans="1:18">
      <c r="A411" s="22" t="s">
        <v>34</v>
      </c>
      <c r="B411" s="23" t="s">
        <v>682</v>
      </c>
      <c r="C411" s="23" t="s">
        <v>683</v>
      </c>
      <c r="D411" s="22"/>
      <c r="E411" s="22" t="s">
        <v>89</v>
      </c>
      <c r="F411" s="25">
        <v>11</v>
      </c>
      <c r="G411" s="26">
        <f t="shared" si="90"/>
        <v>61.1558429157483</v>
      </c>
      <c r="H411" s="26">
        <f t="shared" si="91"/>
        <v>672.714272073232</v>
      </c>
      <c r="I411" s="25"/>
      <c r="N411" s="16">
        <f t="shared" si="92"/>
        <v>58.1563850526463</v>
      </c>
      <c r="O411" s="16">
        <f t="shared" si="93"/>
        <v>639.72023557911</v>
      </c>
      <c r="Q411" s="16">
        <v>61.1558429157483</v>
      </c>
      <c r="R411" s="16">
        <v>672.714272073232</v>
      </c>
    </row>
    <row r="412" s="1" customFormat="1" ht="23.75" customHeight="1" spans="1:18">
      <c r="A412" s="22" t="s">
        <v>54</v>
      </c>
      <c r="B412" s="23" t="s">
        <v>684</v>
      </c>
      <c r="C412" s="23" t="s">
        <v>672</v>
      </c>
      <c r="D412" s="24" t="s">
        <v>685</v>
      </c>
      <c r="E412" s="22" t="s">
        <v>89</v>
      </c>
      <c r="F412" s="25">
        <v>4</v>
      </c>
      <c r="G412" s="26">
        <f t="shared" si="90"/>
        <v>61.1558429157483</v>
      </c>
      <c r="H412" s="26">
        <f t="shared" si="91"/>
        <v>244.623371662993</v>
      </c>
      <c r="I412" s="25"/>
      <c r="N412" s="16">
        <f t="shared" si="92"/>
        <v>58.1563850526463</v>
      </c>
      <c r="O412" s="16">
        <f t="shared" si="93"/>
        <v>232.625540210585</v>
      </c>
      <c r="Q412" s="16">
        <v>61.1558429157483</v>
      </c>
      <c r="R412" s="16">
        <v>244.623371662993</v>
      </c>
    </row>
    <row r="413" s="1" customFormat="1" ht="23.75" customHeight="1" spans="1:18">
      <c r="A413" s="22" t="s">
        <v>34</v>
      </c>
      <c r="B413" s="23" t="s">
        <v>686</v>
      </c>
      <c r="C413" s="23" t="s">
        <v>687</v>
      </c>
      <c r="D413" s="22"/>
      <c r="E413" s="22" t="s">
        <v>89</v>
      </c>
      <c r="F413" s="25">
        <v>4</v>
      </c>
      <c r="G413" s="26">
        <f t="shared" si="90"/>
        <v>61.1558429157483</v>
      </c>
      <c r="H413" s="26">
        <f t="shared" si="91"/>
        <v>244.623371662993</v>
      </c>
      <c r="I413" s="25"/>
      <c r="N413" s="16">
        <f t="shared" si="92"/>
        <v>58.1563850526463</v>
      </c>
      <c r="O413" s="16">
        <f t="shared" si="93"/>
        <v>232.625540210585</v>
      </c>
      <c r="Q413" s="16">
        <v>61.1558429157483</v>
      </c>
      <c r="R413" s="16">
        <v>244.623371662993</v>
      </c>
    </row>
    <row r="414" s="1" customFormat="1" ht="23.75" customHeight="1" spans="1:18">
      <c r="A414" s="22" t="s">
        <v>60</v>
      </c>
      <c r="B414" s="23" t="s">
        <v>688</v>
      </c>
      <c r="C414" s="23" t="s">
        <v>672</v>
      </c>
      <c r="D414" s="24" t="s">
        <v>689</v>
      </c>
      <c r="E414" s="22" t="s">
        <v>89</v>
      </c>
      <c r="F414" s="25">
        <v>1</v>
      </c>
      <c r="G414" s="26">
        <f t="shared" si="90"/>
        <v>76.1333662546231</v>
      </c>
      <c r="H414" s="26">
        <f t="shared" si="91"/>
        <v>76.1333662546231</v>
      </c>
      <c r="I414" s="25"/>
      <c r="N414" s="16">
        <f t="shared" si="92"/>
        <v>72.3993187267123</v>
      </c>
      <c r="O414" s="16">
        <f t="shared" si="93"/>
        <v>72.3993187267123</v>
      </c>
      <c r="Q414" s="16">
        <v>76.1333662546231</v>
      </c>
      <c r="R414" s="16">
        <v>76.1333662546231</v>
      </c>
    </row>
    <row r="415" s="1" customFormat="1" ht="23.75" customHeight="1" spans="1:18">
      <c r="A415" s="22" t="s">
        <v>34</v>
      </c>
      <c r="B415" s="23" t="s">
        <v>690</v>
      </c>
      <c r="C415" s="23" t="s">
        <v>691</v>
      </c>
      <c r="D415" s="22"/>
      <c r="E415" s="22" t="s">
        <v>89</v>
      </c>
      <c r="F415" s="25">
        <v>1</v>
      </c>
      <c r="G415" s="26">
        <f t="shared" si="90"/>
        <v>76.1333662546231</v>
      </c>
      <c r="H415" s="26">
        <f t="shared" si="91"/>
        <v>76.1333662546231</v>
      </c>
      <c r="I415" s="25"/>
      <c r="N415" s="16">
        <f t="shared" si="92"/>
        <v>72.3993187267123</v>
      </c>
      <c r="O415" s="16">
        <f t="shared" si="93"/>
        <v>72.3993187267123</v>
      </c>
      <c r="Q415" s="16">
        <v>76.1333662546231</v>
      </c>
      <c r="R415" s="16">
        <v>76.1333662546231</v>
      </c>
    </row>
    <row r="416" s="1" customFormat="1" ht="15.75" customHeight="1" spans="1:18">
      <c r="A416" s="22"/>
      <c r="B416" s="22"/>
      <c r="C416" s="22" t="s">
        <v>105</v>
      </c>
      <c r="D416" s="22"/>
      <c r="E416" s="22"/>
      <c r="F416" s="22"/>
      <c r="G416" s="25"/>
      <c r="H416" s="26">
        <f>R416</f>
        <v>23649.4047471584</v>
      </c>
      <c r="I416" s="25"/>
      <c r="O416" s="16">
        <f t="shared" si="93"/>
        <v>22489.4927968927</v>
      </c>
      <c r="Q416" s="16"/>
      <c r="R416" s="16">
        <v>23649.4047471584</v>
      </c>
    </row>
    <row r="417" s="1" customFormat="1" ht="15.75" customHeight="1" spans="1:18">
      <c r="A417" s="22" t="s">
        <v>692</v>
      </c>
      <c r="B417" s="22" t="s">
        <v>693</v>
      </c>
      <c r="C417" s="10"/>
      <c r="D417" s="10"/>
      <c r="E417" s="10"/>
      <c r="F417" s="10"/>
      <c r="G417" s="10"/>
      <c r="H417" s="10"/>
      <c r="I417" s="10"/>
      <c r="Q417" s="16"/>
      <c r="R417" s="16"/>
    </row>
    <row r="418" s="1" customFormat="1" ht="38.25" customHeight="1" spans="1:18">
      <c r="A418" s="2" t="s">
        <v>18</v>
      </c>
      <c r="B418" s="2"/>
      <c r="C418" s="2"/>
      <c r="D418" s="2"/>
      <c r="E418" s="2"/>
      <c r="F418" s="2"/>
      <c r="G418" s="2"/>
      <c r="H418" s="2"/>
      <c r="I418" s="2"/>
      <c r="Q418" s="16"/>
      <c r="R418" s="16"/>
    </row>
    <row r="419" s="1" customFormat="1" ht="31" customHeight="1" spans="1:18">
      <c r="A419" s="3" t="s">
        <v>311</v>
      </c>
      <c r="B419" s="3"/>
      <c r="C419" s="3"/>
      <c r="D419" s="3"/>
      <c r="E419" s="3"/>
      <c r="F419" s="3"/>
      <c r="G419" s="3"/>
      <c r="H419" s="3"/>
      <c r="I419" s="4"/>
      <c r="Q419" s="16"/>
      <c r="R419" s="16"/>
    </row>
    <row r="420" s="1" customFormat="1" ht="17.25" customHeight="1" spans="1:18">
      <c r="A420" s="5" t="s">
        <v>2</v>
      </c>
      <c r="B420" s="5" t="s">
        <v>20</v>
      </c>
      <c r="C420" s="5" t="s">
        <v>21</v>
      </c>
      <c r="D420" s="5" t="s">
        <v>22</v>
      </c>
      <c r="E420" s="5" t="s">
        <v>23</v>
      </c>
      <c r="F420" s="18" t="s">
        <v>24</v>
      </c>
      <c r="G420" s="18" t="s">
        <v>25</v>
      </c>
      <c r="H420" s="18" t="s">
        <v>26</v>
      </c>
      <c r="I420" s="5" t="s">
        <v>27</v>
      </c>
      <c r="Q420" s="16"/>
      <c r="R420" s="16"/>
    </row>
    <row r="421" s="1" customFormat="1" ht="17.25" customHeight="1" spans="1:18">
      <c r="A421" s="5"/>
      <c r="B421" s="5"/>
      <c r="C421" s="5"/>
      <c r="D421" s="5"/>
      <c r="E421" s="5"/>
      <c r="F421" s="19"/>
      <c r="G421" s="19"/>
      <c r="H421" s="19"/>
      <c r="I421" s="5"/>
      <c r="Q421" s="16"/>
      <c r="R421" s="16"/>
    </row>
    <row r="422" s="1" customFormat="1" ht="15.75" customHeight="1" spans="1:18">
      <c r="A422" s="22" t="s">
        <v>6</v>
      </c>
      <c r="B422" s="23" t="s">
        <v>694</v>
      </c>
      <c r="C422" s="23" t="s">
        <v>695</v>
      </c>
      <c r="D422" s="24" t="s">
        <v>696</v>
      </c>
      <c r="E422" s="22" t="s">
        <v>623</v>
      </c>
      <c r="F422" s="25">
        <v>1</v>
      </c>
      <c r="G422" s="26">
        <f>Q422</f>
        <v>4454.69582252647</v>
      </c>
      <c r="H422" s="26">
        <f>R422</f>
        <v>4454.69582252647</v>
      </c>
      <c r="I422" s="25"/>
      <c r="N422" s="16">
        <f>G422*$P$2</f>
        <v>4236.21019996687</v>
      </c>
      <c r="O422" s="16">
        <f>H422*$P$2</f>
        <v>4236.21019996687</v>
      </c>
      <c r="Q422" s="16">
        <v>4454.69582252647</v>
      </c>
      <c r="R422" s="16">
        <v>4454.69582252647</v>
      </c>
    </row>
    <row r="423" s="1" customFormat="1" ht="15.75" customHeight="1" spans="1:18">
      <c r="A423" s="22" t="s">
        <v>34</v>
      </c>
      <c r="B423" s="23" t="s">
        <v>697</v>
      </c>
      <c r="C423" s="23" t="s">
        <v>698</v>
      </c>
      <c r="D423" s="22"/>
      <c r="E423" s="22" t="s">
        <v>623</v>
      </c>
      <c r="F423" s="25">
        <v>1</v>
      </c>
      <c r="G423" s="26">
        <f t="shared" ref="G423:G437" si="94">Q423</f>
        <v>4454.69582252647</v>
      </c>
      <c r="H423" s="26">
        <f t="shared" ref="H423:H437" si="95">R423</f>
        <v>4454.69582252647</v>
      </c>
      <c r="I423" s="25"/>
      <c r="N423" s="16">
        <f t="shared" ref="N423:N437" si="96">G423*$P$2</f>
        <v>4236.21019996687</v>
      </c>
      <c r="O423" s="16">
        <f t="shared" ref="O423:O437" si="97">H423*$P$2</f>
        <v>4236.21019996687</v>
      </c>
      <c r="Q423" s="16">
        <v>4454.69582252647</v>
      </c>
      <c r="R423" s="16">
        <v>4454.69582252647</v>
      </c>
    </row>
    <row r="424" s="1" customFormat="1" ht="15.75" customHeight="1" spans="1:18">
      <c r="A424" s="22" t="s">
        <v>8</v>
      </c>
      <c r="B424" s="23" t="s">
        <v>699</v>
      </c>
      <c r="C424" s="23" t="s">
        <v>695</v>
      </c>
      <c r="D424" s="24" t="s">
        <v>700</v>
      </c>
      <c r="E424" s="22" t="s">
        <v>623</v>
      </c>
      <c r="F424" s="25">
        <v>1</v>
      </c>
      <c r="G424" s="26">
        <f t="shared" si="94"/>
        <v>15764.7704941819</v>
      </c>
      <c r="H424" s="26">
        <f t="shared" si="95"/>
        <v>15764.7704941819</v>
      </c>
      <c r="I424" s="25"/>
      <c r="N424" s="16">
        <f t="shared" si="96"/>
        <v>14991.5693973723</v>
      </c>
      <c r="O424" s="16">
        <f t="shared" si="97"/>
        <v>14991.5693973723</v>
      </c>
      <c r="Q424" s="16">
        <v>15764.7704941819</v>
      </c>
      <c r="R424" s="16">
        <v>15764.7704941819</v>
      </c>
    </row>
    <row r="425" s="1" customFormat="1" ht="15.75" customHeight="1" spans="1:18">
      <c r="A425" s="22" t="s">
        <v>34</v>
      </c>
      <c r="B425" s="23" t="s">
        <v>701</v>
      </c>
      <c r="C425" s="23" t="s">
        <v>702</v>
      </c>
      <c r="D425" s="22"/>
      <c r="E425" s="22" t="s">
        <v>623</v>
      </c>
      <c r="F425" s="25">
        <v>1</v>
      </c>
      <c r="G425" s="26">
        <f t="shared" si="94"/>
        <v>15764.7704941819</v>
      </c>
      <c r="H425" s="26">
        <f t="shared" si="95"/>
        <v>15764.7704941819</v>
      </c>
      <c r="I425" s="25"/>
      <c r="N425" s="16">
        <f t="shared" si="96"/>
        <v>14991.5693973723</v>
      </c>
      <c r="O425" s="16">
        <f t="shared" si="97"/>
        <v>14991.5693973723</v>
      </c>
      <c r="Q425" s="16">
        <v>15764.7704941819</v>
      </c>
      <c r="R425" s="16">
        <v>15764.7704941819</v>
      </c>
    </row>
    <row r="426" s="1" customFormat="1" ht="15.75" customHeight="1" spans="1:18">
      <c r="A426" s="22" t="s">
        <v>10</v>
      </c>
      <c r="B426" s="23" t="s">
        <v>703</v>
      </c>
      <c r="C426" s="23" t="s">
        <v>695</v>
      </c>
      <c r="D426" s="24" t="s">
        <v>704</v>
      </c>
      <c r="E426" s="22" t="s">
        <v>623</v>
      </c>
      <c r="F426" s="25">
        <v>1</v>
      </c>
      <c r="G426" s="26">
        <f t="shared" si="94"/>
        <v>4454.69582252647</v>
      </c>
      <c r="H426" s="26">
        <f t="shared" si="95"/>
        <v>4454.69582252647</v>
      </c>
      <c r="I426" s="25"/>
      <c r="N426" s="16">
        <f t="shared" si="96"/>
        <v>4236.21019996687</v>
      </c>
      <c r="O426" s="16">
        <f t="shared" si="97"/>
        <v>4236.21019996687</v>
      </c>
      <c r="Q426" s="16">
        <v>4454.69582252647</v>
      </c>
      <c r="R426" s="16">
        <v>4454.69582252647</v>
      </c>
    </row>
    <row r="427" s="1" customFormat="1" ht="15.75" customHeight="1" spans="1:18">
      <c r="A427" s="22" t="s">
        <v>34</v>
      </c>
      <c r="B427" s="23" t="s">
        <v>705</v>
      </c>
      <c r="C427" s="23" t="s">
        <v>706</v>
      </c>
      <c r="D427" s="22"/>
      <c r="E427" s="22" t="s">
        <v>623</v>
      </c>
      <c r="F427" s="25">
        <v>1</v>
      </c>
      <c r="G427" s="26">
        <f t="shared" si="94"/>
        <v>4454.69582252647</v>
      </c>
      <c r="H427" s="26">
        <f t="shared" si="95"/>
        <v>4454.69582252647</v>
      </c>
      <c r="I427" s="25"/>
      <c r="N427" s="16">
        <f t="shared" si="96"/>
        <v>4236.21019996687</v>
      </c>
      <c r="O427" s="16">
        <f t="shared" si="97"/>
        <v>4236.21019996687</v>
      </c>
      <c r="Q427" s="16">
        <v>4454.69582252647</v>
      </c>
      <c r="R427" s="16">
        <v>4454.69582252647</v>
      </c>
    </row>
    <row r="428" s="1" customFormat="1" ht="23.75" customHeight="1" spans="1:18">
      <c r="A428" s="22" t="s">
        <v>12</v>
      </c>
      <c r="B428" s="23" t="s">
        <v>707</v>
      </c>
      <c r="C428" s="23" t="s">
        <v>708</v>
      </c>
      <c r="D428" s="24" t="s">
        <v>709</v>
      </c>
      <c r="E428" s="22" t="s">
        <v>79</v>
      </c>
      <c r="F428" s="25">
        <v>6</v>
      </c>
      <c r="G428" s="26">
        <f t="shared" si="94"/>
        <v>522.368466366813</v>
      </c>
      <c r="H428" s="26">
        <f t="shared" si="95"/>
        <v>3134.21079820088</v>
      </c>
      <c r="I428" s="25"/>
      <c r="N428" s="16">
        <f t="shared" si="96"/>
        <v>496.748310888962</v>
      </c>
      <c r="O428" s="16">
        <f t="shared" si="97"/>
        <v>2980.48986533377</v>
      </c>
      <c r="Q428" s="16">
        <v>522.368466366813</v>
      </c>
      <c r="R428" s="16">
        <v>3134.21079820088</v>
      </c>
    </row>
    <row r="429" s="1" customFormat="1" ht="35.25" customHeight="1" spans="1:18">
      <c r="A429" s="22" t="s">
        <v>34</v>
      </c>
      <c r="B429" s="23" t="s">
        <v>710</v>
      </c>
      <c r="C429" s="23" t="s">
        <v>711</v>
      </c>
      <c r="D429" s="22"/>
      <c r="E429" s="22" t="s">
        <v>79</v>
      </c>
      <c r="F429" s="25">
        <v>6</v>
      </c>
      <c r="G429" s="26">
        <f t="shared" si="94"/>
        <v>522.368466366813</v>
      </c>
      <c r="H429" s="26">
        <f t="shared" si="95"/>
        <v>3134.21079820088</v>
      </c>
      <c r="I429" s="25"/>
      <c r="N429" s="16">
        <f t="shared" si="96"/>
        <v>496.748310888962</v>
      </c>
      <c r="O429" s="16">
        <f t="shared" si="97"/>
        <v>2980.48986533377</v>
      </c>
      <c r="Q429" s="16">
        <v>522.368466366813</v>
      </c>
      <c r="R429" s="16">
        <v>3134.21079820088</v>
      </c>
    </row>
    <row r="430" s="1" customFormat="1" ht="23.75" customHeight="1" spans="1:18">
      <c r="A430" s="22" t="s">
        <v>54</v>
      </c>
      <c r="B430" s="23" t="s">
        <v>712</v>
      </c>
      <c r="C430" s="23" t="s">
        <v>708</v>
      </c>
      <c r="D430" s="24" t="s">
        <v>713</v>
      </c>
      <c r="E430" s="22" t="s">
        <v>79</v>
      </c>
      <c r="F430" s="25">
        <v>6</v>
      </c>
      <c r="G430" s="26">
        <f t="shared" si="94"/>
        <v>278.677029489349</v>
      </c>
      <c r="H430" s="26">
        <f t="shared" si="95"/>
        <v>1672.0621769361</v>
      </c>
      <c r="I430" s="25"/>
      <c r="N430" s="16">
        <f t="shared" si="96"/>
        <v>265.008997662541</v>
      </c>
      <c r="O430" s="16">
        <f t="shared" si="97"/>
        <v>1590.05398597525</v>
      </c>
      <c r="Q430" s="16">
        <v>278.677029489349</v>
      </c>
      <c r="R430" s="16">
        <v>1672.0621769361</v>
      </c>
    </row>
    <row r="431" s="1" customFormat="1" ht="35.25" customHeight="1" spans="1:18">
      <c r="A431" s="22" t="s">
        <v>34</v>
      </c>
      <c r="B431" s="23" t="s">
        <v>714</v>
      </c>
      <c r="C431" s="23" t="s">
        <v>715</v>
      </c>
      <c r="D431" s="22"/>
      <c r="E431" s="22" t="s">
        <v>79</v>
      </c>
      <c r="F431" s="25">
        <v>6</v>
      </c>
      <c r="G431" s="26">
        <f t="shared" si="94"/>
        <v>278.677029489349</v>
      </c>
      <c r="H431" s="26">
        <f t="shared" si="95"/>
        <v>1672.0621769361</v>
      </c>
      <c r="I431" s="25"/>
      <c r="N431" s="16">
        <f t="shared" si="96"/>
        <v>265.008997662541</v>
      </c>
      <c r="O431" s="16">
        <f t="shared" si="97"/>
        <v>1590.05398597525</v>
      </c>
      <c r="Q431" s="16">
        <v>278.677029489349</v>
      </c>
      <c r="R431" s="16">
        <v>1672.0621769361</v>
      </c>
    </row>
    <row r="432" s="1" customFormat="1" ht="23.75" customHeight="1" spans="1:18">
      <c r="A432" s="22" t="s">
        <v>60</v>
      </c>
      <c r="B432" s="23" t="s">
        <v>716</v>
      </c>
      <c r="C432" s="23" t="s">
        <v>708</v>
      </c>
      <c r="D432" s="24" t="s">
        <v>717</v>
      </c>
      <c r="E432" s="22" t="s">
        <v>79</v>
      </c>
      <c r="F432" s="25">
        <v>1</v>
      </c>
      <c r="G432" s="26">
        <f t="shared" si="94"/>
        <v>83.6934494637694</v>
      </c>
      <c r="H432" s="26">
        <f t="shared" si="95"/>
        <v>83.6934494637694</v>
      </c>
      <c r="I432" s="25"/>
      <c r="N432" s="16">
        <f t="shared" si="96"/>
        <v>79.5886090574313</v>
      </c>
      <c r="O432" s="16">
        <f t="shared" si="97"/>
        <v>79.5886090574313</v>
      </c>
      <c r="Q432" s="16">
        <v>83.6934494637694</v>
      </c>
      <c r="R432" s="16">
        <v>83.6934494637694</v>
      </c>
    </row>
    <row r="433" s="1" customFormat="1" ht="46.75" customHeight="1" spans="1:18">
      <c r="A433" s="22" t="s">
        <v>34</v>
      </c>
      <c r="B433" s="23" t="s">
        <v>718</v>
      </c>
      <c r="C433" s="23" t="s">
        <v>719</v>
      </c>
      <c r="D433" s="22"/>
      <c r="E433" s="22" t="s">
        <v>79</v>
      </c>
      <c r="F433" s="25">
        <v>1</v>
      </c>
      <c r="G433" s="26">
        <f t="shared" si="94"/>
        <v>83.6934494637694</v>
      </c>
      <c r="H433" s="26">
        <f t="shared" si="95"/>
        <v>83.6934494637694</v>
      </c>
      <c r="I433" s="25"/>
      <c r="N433" s="16">
        <f t="shared" si="96"/>
        <v>79.5886090574313</v>
      </c>
      <c r="O433" s="16">
        <f t="shared" si="97"/>
        <v>79.5886090574313</v>
      </c>
      <c r="Q433" s="16">
        <v>83.6934494637694</v>
      </c>
      <c r="R433" s="16">
        <v>83.6934494637694</v>
      </c>
    </row>
    <row r="434" s="1" customFormat="1" ht="23.75" customHeight="1" spans="1:18">
      <c r="A434" s="22" t="s">
        <v>66</v>
      </c>
      <c r="B434" s="23" t="s">
        <v>720</v>
      </c>
      <c r="C434" s="23" t="s">
        <v>721</v>
      </c>
      <c r="D434" s="24" t="s">
        <v>722</v>
      </c>
      <c r="E434" s="22" t="s">
        <v>165</v>
      </c>
      <c r="F434" s="25">
        <v>257.81</v>
      </c>
      <c r="G434" s="26">
        <f t="shared" si="94"/>
        <v>68.4876971978261</v>
      </c>
      <c r="H434" s="26">
        <f t="shared" si="95"/>
        <v>17656.8168281962</v>
      </c>
      <c r="I434" s="25"/>
      <c r="N434" s="16">
        <f t="shared" si="96"/>
        <v>65.12864020357</v>
      </c>
      <c r="O434" s="16">
        <f t="shared" si="97"/>
        <v>16790.8181672727</v>
      </c>
      <c r="Q434" s="16">
        <v>68.4876971978261</v>
      </c>
      <c r="R434" s="16">
        <v>17656.8168281962</v>
      </c>
    </row>
    <row r="435" s="1" customFormat="1" ht="23.75" customHeight="1" spans="1:18">
      <c r="A435" s="22" t="s">
        <v>34</v>
      </c>
      <c r="B435" s="23" t="s">
        <v>723</v>
      </c>
      <c r="C435" s="23" t="s">
        <v>724</v>
      </c>
      <c r="D435" s="22"/>
      <c r="E435" s="22" t="s">
        <v>165</v>
      </c>
      <c r="F435" s="25">
        <v>257.81</v>
      </c>
      <c r="G435" s="26">
        <f t="shared" si="94"/>
        <v>68.4876971978261</v>
      </c>
      <c r="H435" s="26">
        <f t="shared" si="95"/>
        <v>17656.8168281962</v>
      </c>
      <c r="I435" s="25"/>
      <c r="N435" s="16">
        <f t="shared" si="96"/>
        <v>65.12864020357</v>
      </c>
      <c r="O435" s="16">
        <f t="shared" si="97"/>
        <v>16790.8181672727</v>
      </c>
      <c r="Q435" s="16">
        <v>68.4876971978261</v>
      </c>
      <c r="R435" s="16">
        <v>17656.8168281962</v>
      </c>
    </row>
    <row r="436" s="1" customFormat="1" ht="23.75" customHeight="1" spans="1:18">
      <c r="A436" s="22" t="s">
        <v>72</v>
      </c>
      <c r="B436" s="23" t="s">
        <v>725</v>
      </c>
      <c r="C436" s="23" t="s">
        <v>721</v>
      </c>
      <c r="D436" s="24" t="s">
        <v>726</v>
      </c>
      <c r="E436" s="22" t="s">
        <v>46</v>
      </c>
      <c r="F436" s="25">
        <v>60.48</v>
      </c>
      <c r="G436" s="26">
        <f t="shared" si="94"/>
        <v>138.477901498854</v>
      </c>
      <c r="H436" s="26">
        <f t="shared" si="95"/>
        <v>8375.14576493993</v>
      </c>
      <c r="I436" s="25"/>
      <c r="N436" s="16">
        <f t="shared" si="96"/>
        <v>131.686095340792</v>
      </c>
      <c r="O436" s="16">
        <f t="shared" si="97"/>
        <v>7964.37721656292</v>
      </c>
      <c r="Q436" s="16">
        <v>138.477901498854</v>
      </c>
      <c r="R436" s="16">
        <v>8375.14576493993</v>
      </c>
    </row>
    <row r="437" s="1" customFormat="1" ht="23.75" customHeight="1" spans="1:18">
      <c r="A437" s="22" t="s">
        <v>34</v>
      </c>
      <c r="B437" s="23" t="s">
        <v>727</v>
      </c>
      <c r="C437" s="23" t="s">
        <v>728</v>
      </c>
      <c r="D437" s="22"/>
      <c r="E437" s="22" t="s">
        <v>46</v>
      </c>
      <c r="F437" s="25">
        <v>60.48</v>
      </c>
      <c r="G437" s="26">
        <f t="shared" si="94"/>
        <v>138.477901498854</v>
      </c>
      <c r="H437" s="26">
        <f t="shared" si="95"/>
        <v>8375.14576493993</v>
      </c>
      <c r="I437" s="25"/>
      <c r="N437" s="16">
        <f t="shared" si="96"/>
        <v>131.686095340792</v>
      </c>
      <c r="O437" s="16">
        <f t="shared" si="97"/>
        <v>7964.37721656292</v>
      </c>
      <c r="Q437" s="16">
        <v>138.477901498854</v>
      </c>
      <c r="R437" s="16">
        <v>8375.14576493993</v>
      </c>
    </row>
    <row r="438" s="1" customFormat="1" ht="38.25" customHeight="1" spans="1:18">
      <c r="A438" s="2" t="s">
        <v>18</v>
      </c>
      <c r="B438" s="2"/>
      <c r="C438" s="2"/>
      <c r="D438" s="2"/>
      <c r="E438" s="2"/>
      <c r="F438" s="2"/>
      <c r="G438" s="2"/>
      <c r="H438" s="2"/>
      <c r="I438" s="2"/>
      <c r="Q438" s="16"/>
      <c r="R438" s="16"/>
    </row>
    <row r="439" s="1" customFormat="1" ht="31" customHeight="1" spans="1:18">
      <c r="A439" s="3" t="s">
        <v>311</v>
      </c>
      <c r="B439" s="3"/>
      <c r="C439" s="3"/>
      <c r="D439" s="3"/>
      <c r="E439" s="3"/>
      <c r="F439" s="3"/>
      <c r="G439" s="3"/>
      <c r="H439" s="3"/>
      <c r="I439" s="4"/>
      <c r="Q439" s="16"/>
      <c r="R439" s="16"/>
    </row>
    <row r="440" s="1" customFormat="1" ht="17.25" customHeight="1" spans="1:18">
      <c r="A440" s="5" t="s">
        <v>2</v>
      </c>
      <c r="B440" s="5" t="s">
        <v>20</v>
      </c>
      <c r="C440" s="5" t="s">
        <v>21</v>
      </c>
      <c r="D440" s="5" t="s">
        <v>22</v>
      </c>
      <c r="E440" s="5" t="s">
        <v>23</v>
      </c>
      <c r="F440" s="18" t="s">
        <v>24</v>
      </c>
      <c r="G440" s="18" t="s">
        <v>25</v>
      </c>
      <c r="H440" s="18" t="s">
        <v>26</v>
      </c>
      <c r="I440" s="5" t="s">
        <v>27</v>
      </c>
      <c r="Q440" s="16"/>
      <c r="R440" s="16"/>
    </row>
    <row r="441" s="1" customFormat="1" ht="17.25" customHeight="1" spans="1:18">
      <c r="A441" s="5"/>
      <c r="B441" s="5"/>
      <c r="C441" s="5"/>
      <c r="D441" s="5"/>
      <c r="E441" s="5"/>
      <c r="F441" s="19"/>
      <c r="G441" s="19"/>
      <c r="H441" s="19"/>
      <c r="I441" s="5"/>
      <c r="Q441" s="16"/>
      <c r="R441" s="16"/>
    </row>
    <row r="442" s="1" customFormat="1" ht="15.75" customHeight="1" spans="1:18">
      <c r="A442" s="22" t="s">
        <v>80</v>
      </c>
      <c r="B442" s="23" t="s">
        <v>729</v>
      </c>
      <c r="C442" s="23" t="s">
        <v>721</v>
      </c>
      <c r="D442" s="24" t="s">
        <v>730</v>
      </c>
      <c r="E442" s="22" t="s">
        <v>79</v>
      </c>
      <c r="F442" s="25">
        <v>15</v>
      </c>
      <c r="G442" s="26">
        <f>Q442</f>
        <v>103.74906642992</v>
      </c>
      <c r="H442" s="26">
        <f>R442</f>
        <v>1556.2359964488</v>
      </c>
      <c r="I442" s="25"/>
      <c r="N442" s="16">
        <f>G442*$P$2</f>
        <v>98.6605754819424</v>
      </c>
      <c r="O442" s="16">
        <f>H442*$P$2</f>
        <v>1479.90863222914</v>
      </c>
      <c r="Q442" s="16">
        <v>103.74906642992</v>
      </c>
      <c r="R442" s="16">
        <v>1556.2359964488</v>
      </c>
    </row>
    <row r="443" s="1" customFormat="1" ht="23.75" customHeight="1" spans="1:18">
      <c r="A443" s="22" t="s">
        <v>34</v>
      </c>
      <c r="B443" s="23" t="s">
        <v>731</v>
      </c>
      <c r="C443" s="23" t="s">
        <v>732</v>
      </c>
      <c r="D443" s="22"/>
      <c r="E443" s="22" t="s">
        <v>79</v>
      </c>
      <c r="F443" s="25">
        <v>15</v>
      </c>
      <c r="G443" s="26">
        <f t="shared" ref="G443:G449" si="98">Q443</f>
        <v>103.74906642992</v>
      </c>
      <c r="H443" s="26">
        <f t="shared" ref="H443:H449" si="99">R443</f>
        <v>1556.2359964488</v>
      </c>
      <c r="I443" s="25"/>
      <c r="N443" s="16">
        <f t="shared" ref="N443:N449" si="100">G443*$P$2</f>
        <v>98.6605754819424</v>
      </c>
      <c r="O443" s="16">
        <f t="shared" ref="O443:O449" si="101">H443*$P$2</f>
        <v>1479.90863222914</v>
      </c>
      <c r="Q443" s="16">
        <v>103.74906642992</v>
      </c>
      <c r="R443" s="16">
        <v>1556.2359964488</v>
      </c>
    </row>
    <row r="444" s="1" customFormat="1" ht="23.75" customHeight="1" spans="1:18">
      <c r="A444" s="22" t="s">
        <v>86</v>
      </c>
      <c r="B444" s="23" t="s">
        <v>733</v>
      </c>
      <c r="C444" s="23" t="s">
        <v>708</v>
      </c>
      <c r="D444" s="24" t="s">
        <v>734</v>
      </c>
      <c r="E444" s="22" t="s">
        <v>79</v>
      </c>
      <c r="F444" s="25">
        <v>82</v>
      </c>
      <c r="G444" s="26">
        <f t="shared" si="98"/>
        <v>111.813155186343</v>
      </c>
      <c r="H444" s="26">
        <f t="shared" si="99"/>
        <v>9168.67872528009</v>
      </c>
      <c r="I444" s="25"/>
      <c r="N444" s="16">
        <f t="shared" si="100"/>
        <v>106.329151834709</v>
      </c>
      <c r="O444" s="16">
        <f t="shared" si="101"/>
        <v>8718.99045044616</v>
      </c>
      <c r="Q444" s="16">
        <v>111.813155186343</v>
      </c>
      <c r="R444" s="16">
        <v>9168.67872528009</v>
      </c>
    </row>
    <row r="445" s="1" customFormat="1" ht="23.75" customHeight="1" spans="1:18">
      <c r="A445" s="22" t="s">
        <v>34</v>
      </c>
      <c r="B445" s="23" t="s">
        <v>735</v>
      </c>
      <c r="C445" s="23" t="s">
        <v>736</v>
      </c>
      <c r="D445" s="22"/>
      <c r="E445" s="22" t="s">
        <v>79</v>
      </c>
      <c r="F445" s="25">
        <v>82</v>
      </c>
      <c r="G445" s="26">
        <f t="shared" si="98"/>
        <v>111.813155186343</v>
      </c>
      <c r="H445" s="26">
        <f t="shared" si="99"/>
        <v>9168.67872528009</v>
      </c>
      <c r="I445" s="25"/>
      <c r="N445" s="16">
        <f t="shared" si="100"/>
        <v>106.329151834709</v>
      </c>
      <c r="O445" s="16">
        <f t="shared" si="101"/>
        <v>8718.99045044616</v>
      </c>
      <c r="Q445" s="16">
        <v>111.813155186343</v>
      </c>
      <c r="R445" s="16">
        <v>9168.67872528009</v>
      </c>
    </row>
    <row r="446" s="1" customFormat="1" ht="46.75" customHeight="1" spans="1:18">
      <c r="A446" s="22" t="s">
        <v>91</v>
      </c>
      <c r="B446" s="23" t="s">
        <v>737</v>
      </c>
      <c r="C446" s="23" t="s">
        <v>721</v>
      </c>
      <c r="D446" s="24" t="s">
        <v>738</v>
      </c>
      <c r="E446" s="22" t="s">
        <v>79</v>
      </c>
      <c r="F446" s="25">
        <v>4</v>
      </c>
      <c r="G446" s="26">
        <f t="shared" si="98"/>
        <v>131.146047216776</v>
      </c>
      <c r="H446" s="26">
        <f t="shared" si="99"/>
        <v>524.584188867103</v>
      </c>
      <c r="I446" s="25"/>
      <c r="N446" s="16">
        <f t="shared" si="100"/>
        <v>124.713840189869</v>
      </c>
      <c r="O446" s="16">
        <f t="shared" si="101"/>
        <v>498.855360759475</v>
      </c>
      <c r="Q446" s="16">
        <v>131.146047216776</v>
      </c>
      <c r="R446" s="16">
        <v>524.584188867103</v>
      </c>
    </row>
    <row r="447" s="1" customFormat="1" ht="80" customHeight="1" spans="1:18">
      <c r="A447" s="22" t="s">
        <v>34</v>
      </c>
      <c r="B447" s="23" t="s">
        <v>739</v>
      </c>
      <c r="C447" s="23" t="s">
        <v>740</v>
      </c>
      <c r="D447" s="22"/>
      <c r="E447" s="22" t="s">
        <v>79</v>
      </c>
      <c r="F447" s="25">
        <v>4</v>
      </c>
      <c r="G447" s="26">
        <f t="shared" si="98"/>
        <v>131.146047216776</v>
      </c>
      <c r="H447" s="26">
        <f t="shared" si="99"/>
        <v>524.584188867103</v>
      </c>
      <c r="I447" s="25"/>
      <c r="N447" s="16">
        <f t="shared" si="100"/>
        <v>124.713840189869</v>
      </c>
      <c r="O447" s="16">
        <f t="shared" si="101"/>
        <v>498.855360759475</v>
      </c>
      <c r="Q447" s="16">
        <v>131.146047216776</v>
      </c>
      <c r="R447" s="16">
        <v>524.584188867103</v>
      </c>
    </row>
    <row r="448" s="1" customFormat="1" ht="57.5" customHeight="1" spans="1:18">
      <c r="A448" s="22" t="s">
        <v>96</v>
      </c>
      <c r="B448" s="23" t="s">
        <v>741</v>
      </c>
      <c r="C448" s="23" t="s">
        <v>721</v>
      </c>
      <c r="D448" s="24" t="s">
        <v>742</v>
      </c>
      <c r="E448" s="22" t="s">
        <v>79</v>
      </c>
      <c r="F448" s="25">
        <v>15</v>
      </c>
      <c r="G448" s="26">
        <f t="shared" si="98"/>
        <v>167.700713702258</v>
      </c>
      <c r="H448" s="26">
        <f t="shared" si="99"/>
        <v>2515.51070553387</v>
      </c>
      <c r="I448" s="25"/>
      <c r="N448" s="16">
        <f t="shared" si="100"/>
        <v>159.475641487081</v>
      </c>
      <c r="O448" s="16">
        <f t="shared" si="101"/>
        <v>2392.13462230622</v>
      </c>
      <c r="Q448" s="16">
        <v>167.700713702258</v>
      </c>
      <c r="R448" s="16">
        <v>2515.51070553387</v>
      </c>
    </row>
    <row r="449" s="1" customFormat="1" ht="91.5" customHeight="1" spans="1:18">
      <c r="A449" s="22" t="s">
        <v>34</v>
      </c>
      <c r="B449" s="23" t="s">
        <v>743</v>
      </c>
      <c r="C449" s="23" t="s">
        <v>744</v>
      </c>
      <c r="D449" s="22"/>
      <c r="E449" s="22" t="s">
        <v>79</v>
      </c>
      <c r="F449" s="25">
        <v>15</v>
      </c>
      <c r="G449" s="26">
        <f t="shared" si="98"/>
        <v>167.700713702258</v>
      </c>
      <c r="H449" s="26">
        <f t="shared" si="99"/>
        <v>2515.51070553387</v>
      </c>
      <c r="I449" s="25"/>
      <c r="N449" s="16">
        <f t="shared" si="100"/>
        <v>159.475641487081</v>
      </c>
      <c r="O449" s="16">
        <f t="shared" si="101"/>
        <v>2392.13462230622</v>
      </c>
      <c r="Q449" s="16">
        <v>167.700713702258</v>
      </c>
      <c r="R449" s="16">
        <v>2515.51070553387</v>
      </c>
    </row>
    <row r="450" s="1" customFormat="1" ht="38.25" customHeight="1" spans="1:18">
      <c r="A450" s="2" t="s">
        <v>18</v>
      </c>
      <c r="B450" s="2"/>
      <c r="C450" s="2"/>
      <c r="D450" s="2"/>
      <c r="E450" s="2"/>
      <c r="F450" s="2"/>
      <c r="G450" s="2"/>
      <c r="H450" s="2"/>
      <c r="I450" s="2"/>
      <c r="Q450" s="16"/>
      <c r="R450" s="16"/>
    </row>
    <row r="451" s="1" customFormat="1" ht="31" customHeight="1" spans="1:18">
      <c r="A451" s="3" t="s">
        <v>311</v>
      </c>
      <c r="B451" s="3"/>
      <c r="C451" s="3"/>
      <c r="D451" s="3"/>
      <c r="E451" s="3"/>
      <c r="F451" s="3"/>
      <c r="G451" s="3"/>
      <c r="H451" s="3"/>
      <c r="I451" s="4"/>
      <c r="Q451" s="16"/>
      <c r="R451" s="16"/>
    </row>
    <row r="452" s="1" customFormat="1" ht="17.25" customHeight="1" spans="1:18">
      <c r="A452" s="5" t="s">
        <v>2</v>
      </c>
      <c r="B452" s="5" t="s">
        <v>20</v>
      </c>
      <c r="C452" s="5" t="s">
        <v>21</v>
      </c>
      <c r="D452" s="5" t="s">
        <v>22</v>
      </c>
      <c r="E452" s="5" t="s">
        <v>23</v>
      </c>
      <c r="F452" s="18" t="s">
        <v>24</v>
      </c>
      <c r="G452" s="18" t="s">
        <v>25</v>
      </c>
      <c r="H452" s="18" t="s">
        <v>26</v>
      </c>
      <c r="I452" s="5" t="s">
        <v>27</v>
      </c>
      <c r="Q452" s="16"/>
      <c r="R452" s="16"/>
    </row>
    <row r="453" s="1" customFormat="1" ht="17.25" customHeight="1" spans="1:18">
      <c r="A453" s="5"/>
      <c r="B453" s="5"/>
      <c r="C453" s="5"/>
      <c r="D453" s="5"/>
      <c r="E453" s="5"/>
      <c r="F453" s="19"/>
      <c r="G453" s="19"/>
      <c r="H453" s="19"/>
      <c r="I453" s="5"/>
      <c r="Q453" s="16"/>
      <c r="R453" s="16"/>
    </row>
    <row r="454" s="1" customFormat="1" ht="46.75" customHeight="1" spans="1:18">
      <c r="A454" s="22" t="s">
        <v>184</v>
      </c>
      <c r="B454" s="23" t="s">
        <v>745</v>
      </c>
      <c r="C454" s="23" t="s">
        <v>721</v>
      </c>
      <c r="D454" s="24" t="s">
        <v>746</v>
      </c>
      <c r="E454" s="22" t="s">
        <v>79</v>
      </c>
      <c r="F454" s="25">
        <v>4</v>
      </c>
      <c r="G454" s="26">
        <f>Q454</f>
        <v>131.146047216776</v>
      </c>
      <c r="H454" s="26">
        <f>R454</f>
        <v>524.584188867103</v>
      </c>
      <c r="I454" s="25"/>
      <c r="N454" s="16">
        <f>G454*$P$2</f>
        <v>124.713840189869</v>
      </c>
      <c r="O454" s="16">
        <f>H454*$P$2</f>
        <v>498.855360759475</v>
      </c>
      <c r="Q454" s="16">
        <v>131.146047216776</v>
      </c>
      <c r="R454" s="16">
        <v>524.584188867103</v>
      </c>
    </row>
    <row r="455" s="1" customFormat="1" ht="80" customHeight="1" spans="1:18">
      <c r="A455" s="22" t="s">
        <v>34</v>
      </c>
      <c r="B455" s="23" t="s">
        <v>747</v>
      </c>
      <c r="C455" s="23" t="s">
        <v>748</v>
      </c>
      <c r="D455" s="22"/>
      <c r="E455" s="22" t="s">
        <v>79</v>
      </c>
      <c r="F455" s="25">
        <v>4</v>
      </c>
      <c r="G455" s="26">
        <f>Q455</f>
        <v>131.146047216776</v>
      </c>
      <c r="H455" s="26">
        <f>R455</f>
        <v>524.584188867103</v>
      </c>
      <c r="I455" s="25"/>
      <c r="N455" s="16">
        <f>G455*$P$2</f>
        <v>124.713840189869</v>
      </c>
      <c r="O455" s="16">
        <f>H455*$P$2</f>
        <v>498.855360759475</v>
      </c>
      <c r="Q455" s="16">
        <v>131.146047216776</v>
      </c>
      <c r="R455" s="16">
        <v>524.584188867103</v>
      </c>
    </row>
    <row r="456" s="1" customFormat="1" ht="57.5" customHeight="1" spans="1:18">
      <c r="A456" s="22" t="s">
        <v>190</v>
      </c>
      <c r="B456" s="23" t="s">
        <v>749</v>
      </c>
      <c r="C456" s="23" t="s">
        <v>721</v>
      </c>
      <c r="D456" s="24" t="s">
        <v>750</v>
      </c>
      <c r="E456" s="22" t="s">
        <v>79</v>
      </c>
      <c r="F456" s="25">
        <v>2</v>
      </c>
      <c r="G456" s="26">
        <f>Q456</f>
        <v>167.700713702258</v>
      </c>
      <c r="H456" s="26">
        <f>R456</f>
        <v>335.401427404516</v>
      </c>
      <c r="I456" s="25"/>
      <c r="N456" s="16">
        <f>G456*$P$2</f>
        <v>159.475641487081</v>
      </c>
      <c r="O456" s="16">
        <f>H456*$P$2</f>
        <v>318.951282974162</v>
      </c>
      <c r="Q456" s="16">
        <v>167.700713702258</v>
      </c>
      <c r="R456" s="16">
        <v>335.401427404516</v>
      </c>
    </row>
    <row r="457" s="1" customFormat="1" ht="91.5" customHeight="1" spans="1:18">
      <c r="A457" s="22" t="s">
        <v>34</v>
      </c>
      <c r="B457" s="23" t="s">
        <v>751</v>
      </c>
      <c r="C457" s="23" t="s">
        <v>752</v>
      </c>
      <c r="D457" s="22"/>
      <c r="E457" s="22" t="s">
        <v>79</v>
      </c>
      <c r="F457" s="25">
        <v>2</v>
      </c>
      <c r="G457" s="26">
        <f>Q457</f>
        <v>167.700713702258</v>
      </c>
      <c r="H457" s="26">
        <f>R457</f>
        <v>335.401427404516</v>
      </c>
      <c r="I457" s="25"/>
      <c r="N457" s="16">
        <f>G457*$P$2</f>
        <v>159.475641487081</v>
      </c>
      <c r="O457" s="16">
        <f>H457*$P$2</f>
        <v>318.951282974162</v>
      </c>
      <c r="Q457" s="16">
        <v>167.700713702258</v>
      </c>
      <c r="R457" s="16">
        <v>335.401427404516</v>
      </c>
    </row>
    <row r="458" s="1" customFormat="1" ht="46.75" customHeight="1" spans="1:18">
      <c r="A458" s="22" t="s">
        <v>194</v>
      </c>
      <c r="B458" s="23" t="s">
        <v>753</v>
      </c>
      <c r="C458" s="23" t="s">
        <v>721</v>
      </c>
      <c r="D458" s="24" t="s">
        <v>754</v>
      </c>
      <c r="E458" s="22" t="s">
        <v>79</v>
      </c>
      <c r="F458" s="25">
        <v>2</v>
      </c>
      <c r="G458" s="26">
        <f>Q458</f>
        <v>149.423380459517</v>
      </c>
      <c r="H458" s="26">
        <f>R458</f>
        <v>298.846760919034</v>
      </c>
      <c r="I458" s="25"/>
      <c r="N458" s="16">
        <f>G458*$P$2</f>
        <v>142.094740838475</v>
      </c>
      <c r="O458" s="16">
        <f>H458*$P$2</f>
        <v>284.18948167695</v>
      </c>
      <c r="Q458" s="16">
        <v>149.423380459517</v>
      </c>
      <c r="R458" s="16">
        <v>298.846760919034</v>
      </c>
    </row>
    <row r="459" s="1" customFormat="1" ht="38.25" customHeight="1" spans="1:18">
      <c r="A459" s="2" t="s">
        <v>18</v>
      </c>
      <c r="B459" s="2"/>
      <c r="C459" s="2"/>
      <c r="D459" s="2"/>
      <c r="E459" s="2"/>
      <c r="F459" s="2"/>
      <c r="G459" s="2"/>
      <c r="H459" s="2"/>
      <c r="I459" s="2"/>
      <c r="Q459" s="16"/>
      <c r="R459" s="16"/>
    </row>
    <row r="460" s="1" customFormat="1" ht="31" customHeight="1" spans="1:18">
      <c r="A460" s="3" t="s">
        <v>311</v>
      </c>
      <c r="B460" s="3"/>
      <c r="C460" s="3"/>
      <c r="D460" s="3"/>
      <c r="E460" s="3"/>
      <c r="F460" s="3"/>
      <c r="G460" s="3"/>
      <c r="H460" s="3"/>
      <c r="I460" s="4"/>
      <c r="Q460" s="16"/>
      <c r="R460" s="16"/>
    </row>
    <row r="461" s="1" customFormat="1" ht="17.25" customHeight="1" spans="1:18">
      <c r="A461" s="5" t="s">
        <v>2</v>
      </c>
      <c r="B461" s="5" t="s">
        <v>20</v>
      </c>
      <c r="C461" s="5" t="s">
        <v>21</v>
      </c>
      <c r="D461" s="5" t="s">
        <v>22</v>
      </c>
      <c r="E461" s="5" t="s">
        <v>23</v>
      </c>
      <c r="F461" s="18" t="s">
        <v>24</v>
      </c>
      <c r="G461" s="18" t="s">
        <v>25</v>
      </c>
      <c r="H461" s="18" t="s">
        <v>26</v>
      </c>
      <c r="I461" s="5" t="s">
        <v>27</v>
      </c>
      <c r="Q461" s="16"/>
      <c r="R461" s="16"/>
    </row>
    <row r="462" s="1" customFormat="1" ht="17.25" customHeight="1" spans="1:18">
      <c r="A462" s="5"/>
      <c r="B462" s="5"/>
      <c r="C462" s="5"/>
      <c r="D462" s="5"/>
      <c r="E462" s="5"/>
      <c r="F462" s="19"/>
      <c r="G462" s="19"/>
      <c r="H462" s="19"/>
      <c r="I462" s="5"/>
      <c r="Q462" s="16"/>
      <c r="R462" s="16"/>
    </row>
    <row r="463" s="1" customFormat="1" ht="80" customHeight="1" spans="1:18">
      <c r="A463" s="22" t="s">
        <v>34</v>
      </c>
      <c r="B463" s="23" t="s">
        <v>755</v>
      </c>
      <c r="C463" s="23" t="s">
        <v>756</v>
      </c>
      <c r="D463" s="22"/>
      <c r="E463" s="22" t="s">
        <v>79</v>
      </c>
      <c r="F463" s="25">
        <v>2</v>
      </c>
      <c r="G463" s="26">
        <f>Q463</f>
        <v>149.423380459517</v>
      </c>
      <c r="H463" s="26">
        <f>R463</f>
        <v>298.846760919034</v>
      </c>
      <c r="I463" s="25"/>
      <c r="N463" s="16">
        <f>G463*$P$2</f>
        <v>142.094740838475</v>
      </c>
      <c r="O463" s="16">
        <f>H463*$P$2</f>
        <v>284.18948167695</v>
      </c>
      <c r="Q463" s="16">
        <v>149.423380459517</v>
      </c>
      <c r="R463" s="16">
        <v>298.846760919034</v>
      </c>
    </row>
    <row r="464" s="1" customFormat="1" ht="15.75" customHeight="1" spans="1:18">
      <c r="A464" s="22" t="s">
        <v>199</v>
      </c>
      <c r="B464" s="23" t="s">
        <v>757</v>
      </c>
      <c r="C464" s="23" t="s">
        <v>758</v>
      </c>
      <c r="D464" s="24" t="s">
        <v>759</v>
      </c>
      <c r="E464" s="22" t="s">
        <v>89</v>
      </c>
      <c r="F464" s="25">
        <v>3</v>
      </c>
      <c r="G464" s="26">
        <f t="shared" ref="G464:G474" si="102">Q464</f>
        <v>295.299703010843</v>
      </c>
      <c r="H464" s="26">
        <f t="shared" ref="H464:H474" si="103">R464</f>
        <v>885.89910903253</v>
      </c>
      <c r="I464" s="25"/>
      <c r="N464" s="16">
        <f t="shared" ref="N464:N474" si="104">G464*$P$2</f>
        <v>280.816393257631</v>
      </c>
      <c r="O464" s="16">
        <f t="shared" ref="O464:O474" si="105">H464*$P$2</f>
        <v>842.449179772894</v>
      </c>
      <c r="Q464" s="16">
        <v>295.299703010843</v>
      </c>
      <c r="R464" s="16">
        <v>885.89910903253</v>
      </c>
    </row>
    <row r="465" s="1" customFormat="1" ht="15.75" customHeight="1" spans="1:18">
      <c r="A465" s="22" t="s">
        <v>34</v>
      </c>
      <c r="B465" s="23" t="s">
        <v>760</v>
      </c>
      <c r="C465" s="23" t="s">
        <v>761</v>
      </c>
      <c r="D465" s="22"/>
      <c r="E465" s="22" t="s">
        <v>623</v>
      </c>
      <c r="F465" s="25">
        <v>3</v>
      </c>
      <c r="G465" s="26">
        <f t="shared" si="102"/>
        <v>295.299703010843</v>
      </c>
      <c r="H465" s="26">
        <f t="shared" si="103"/>
        <v>885.89910903253</v>
      </c>
      <c r="I465" s="25"/>
      <c r="N465" s="16">
        <f t="shared" si="104"/>
        <v>280.816393257631</v>
      </c>
      <c r="O465" s="16">
        <f t="shared" si="105"/>
        <v>842.449179772894</v>
      </c>
      <c r="Q465" s="16">
        <v>295.299703010843</v>
      </c>
      <c r="R465" s="16">
        <v>885.89910903253</v>
      </c>
    </row>
    <row r="466" s="1" customFormat="1" ht="23.75" customHeight="1" spans="1:18">
      <c r="A466" s="22" t="s">
        <v>205</v>
      </c>
      <c r="B466" s="23" t="s">
        <v>762</v>
      </c>
      <c r="C466" s="23" t="s">
        <v>763</v>
      </c>
      <c r="D466" s="24" t="s">
        <v>764</v>
      </c>
      <c r="E466" s="22" t="s">
        <v>89</v>
      </c>
      <c r="F466" s="25">
        <v>1</v>
      </c>
      <c r="G466" s="26">
        <f t="shared" si="102"/>
        <v>26.2558361515132</v>
      </c>
      <c r="H466" s="26">
        <f t="shared" si="103"/>
        <v>26.2558361515132</v>
      </c>
      <c r="I466" s="25"/>
      <c r="N466" s="16">
        <f t="shared" si="104"/>
        <v>24.9680888089499</v>
      </c>
      <c r="O466" s="16">
        <f t="shared" si="105"/>
        <v>24.9680888089499</v>
      </c>
      <c r="Q466" s="16">
        <v>26.2558361515132</v>
      </c>
      <c r="R466" s="16">
        <v>26.2558361515132</v>
      </c>
    </row>
    <row r="467" s="1" customFormat="1" ht="35.25" customHeight="1" spans="1:18">
      <c r="A467" s="22" t="s">
        <v>34</v>
      </c>
      <c r="B467" s="23" t="s">
        <v>765</v>
      </c>
      <c r="C467" s="23" t="s">
        <v>766</v>
      </c>
      <c r="D467" s="22"/>
      <c r="E467" s="22" t="s">
        <v>79</v>
      </c>
      <c r="F467" s="25">
        <v>1</v>
      </c>
      <c r="G467" s="26">
        <f t="shared" si="102"/>
        <v>26.2558361515132</v>
      </c>
      <c r="H467" s="26">
        <f t="shared" si="103"/>
        <v>26.2558361515132</v>
      </c>
      <c r="I467" s="25"/>
      <c r="N467" s="16">
        <f t="shared" si="104"/>
        <v>24.9680888089499</v>
      </c>
      <c r="O467" s="16">
        <f t="shared" si="105"/>
        <v>24.9680888089499</v>
      </c>
      <c r="Q467" s="16">
        <v>26.2558361515132</v>
      </c>
      <c r="R467" s="16">
        <v>26.2558361515132</v>
      </c>
    </row>
    <row r="468" s="1" customFormat="1" ht="23.75" customHeight="1" spans="1:18">
      <c r="A468" s="22" t="s">
        <v>211</v>
      </c>
      <c r="B468" s="23" t="s">
        <v>767</v>
      </c>
      <c r="C468" s="23" t="s">
        <v>763</v>
      </c>
      <c r="D468" s="24" t="s">
        <v>768</v>
      </c>
      <c r="E468" s="22" t="s">
        <v>89</v>
      </c>
      <c r="F468" s="25">
        <v>4</v>
      </c>
      <c r="G468" s="26">
        <f t="shared" si="102"/>
        <v>26.2558361515132</v>
      </c>
      <c r="H468" s="26">
        <f t="shared" si="103"/>
        <v>105.023344606053</v>
      </c>
      <c r="I468" s="25"/>
      <c r="N468" s="16">
        <f t="shared" si="104"/>
        <v>24.9680888089499</v>
      </c>
      <c r="O468" s="16">
        <f t="shared" si="105"/>
        <v>99.8723552357994</v>
      </c>
      <c r="Q468" s="16">
        <v>26.2558361515132</v>
      </c>
      <c r="R468" s="16">
        <v>105.023344606053</v>
      </c>
    </row>
    <row r="469" s="1" customFormat="1" ht="35.25" customHeight="1" spans="1:18">
      <c r="A469" s="22" t="s">
        <v>34</v>
      </c>
      <c r="B469" s="23" t="s">
        <v>769</v>
      </c>
      <c r="C469" s="23" t="s">
        <v>770</v>
      </c>
      <c r="D469" s="22"/>
      <c r="E469" s="22" t="s">
        <v>79</v>
      </c>
      <c r="F469" s="25">
        <v>4</v>
      </c>
      <c r="G469" s="26">
        <f t="shared" si="102"/>
        <v>26.2558361515132</v>
      </c>
      <c r="H469" s="26">
        <f t="shared" si="103"/>
        <v>105.023344606053</v>
      </c>
      <c r="I469" s="25"/>
      <c r="N469" s="16">
        <f t="shared" si="104"/>
        <v>24.9680888089499</v>
      </c>
      <c r="O469" s="16">
        <f t="shared" si="105"/>
        <v>99.8723552357994</v>
      </c>
      <c r="Q469" s="16">
        <v>26.2558361515132</v>
      </c>
      <c r="R469" s="16">
        <v>105.023344606053</v>
      </c>
    </row>
    <row r="470" s="1" customFormat="1" ht="23.75" customHeight="1" spans="1:18">
      <c r="A470" s="22" t="s">
        <v>217</v>
      </c>
      <c r="B470" s="23" t="s">
        <v>771</v>
      </c>
      <c r="C470" s="23" t="s">
        <v>763</v>
      </c>
      <c r="D470" s="24" t="s">
        <v>772</v>
      </c>
      <c r="E470" s="22" t="s">
        <v>89</v>
      </c>
      <c r="F470" s="25">
        <v>20</v>
      </c>
      <c r="G470" s="26">
        <f t="shared" si="102"/>
        <v>26.2558361515132</v>
      </c>
      <c r="H470" s="26">
        <f t="shared" si="103"/>
        <v>525.116723030263</v>
      </c>
      <c r="I470" s="25"/>
      <c r="N470" s="16">
        <f t="shared" si="104"/>
        <v>24.9680888089499</v>
      </c>
      <c r="O470" s="16">
        <f t="shared" si="105"/>
        <v>499.361776178997</v>
      </c>
      <c r="Q470" s="16">
        <v>26.2558361515132</v>
      </c>
      <c r="R470" s="16">
        <v>525.116723030263</v>
      </c>
    </row>
    <row r="471" s="1" customFormat="1" ht="35.25" customHeight="1" spans="1:18">
      <c r="A471" s="22" t="s">
        <v>34</v>
      </c>
      <c r="B471" s="23" t="s">
        <v>773</v>
      </c>
      <c r="C471" s="23" t="s">
        <v>774</v>
      </c>
      <c r="D471" s="22"/>
      <c r="E471" s="22" t="s">
        <v>79</v>
      </c>
      <c r="F471" s="25">
        <v>20</v>
      </c>
      <c r="G471" s="26">
        <f t="shared" si="102"/>
        <v>26.2558361515132</v>
      </c>
      <c r="H471" s="26">
        <f t="shared" si="103"/>
        <v>525.116723030263</v>
      </c>
      <c r="I471" s="25"/>
      <c r="N471" s="16">
        <f t="shared" si="104"/>
        <v>24.9680888089499</v>
      </c>
      <c r="O471" s="16">
        <f t="shared" si="105"/>
        <v>499.361776178997</v>
      </c>
      <c r="Q471" s="16">
        <v>26.2558361515132</v>
      </c>
      <c r="R471" s="16">
        <v>525.116723030263</v>
      </c>
    </row>
    <row r="472" s="1" customFormat="1" ht="23.75" customHeight="1" spans="1:18">
      <c r="A472" s="22" t="s">
        <v>223</v>
      </c>
      <c r="B472" s="23" t="s">
        <v>775</v>
      </c>
      <c r="C472" s="23" t="s">
        <v>763</v>
      </c>
      <c r="D472" s="24" t="s">
        <v>776</v>
      </c>
      <c r="E472" s="22" t="s">
        <v>89</v>
      </c>
      <c r="F472" s="25">
        <v>6</v>
      </c>
      <c r="G472" s="26">
        <f t="shared" si="102"/>
        <v>26.2558361515132</v>
      </c>
      <c r="H472" s="26">
        <f t="shared" si="103"/>
        <v>157.535016909079</v>
      </c>
      <c r="I472" s="25"/>
      <c r="N472" s="16">
        <f t="shared" si="104"/>
        <v>24.9680888089499</v>
      </c>
      <c r="O472" s="16">
        <f t="shared" si="105"/>
        <v>149.808532853699</v>
      </c>
      <c r="Q472" s="16">
        <v>26.2558361515132</v>
      </c>
      <c r="R472" s="16">
        <v>157.535016909079</v>
      </c>
    </row>
    <row r="473" s="1" customFormat="1" ht="35.25" customHeight="1" spans="1:18">
      <c r="A473" s="22" t="s">
        <v>34</v>
      </c>
      <c r="B473" s="23" t="s">
        <v>777</v>
      </c>
      <c r="C473" s="23" t="s">
        <v>778</v>
      </c>
      <c r="D473" s="22"/>
      <c r="E473" s="22" t="s">
        <v>79</v>
      </c>
      <c r="F473" s="25">
        <v>6</v>
      </c>
      <c r="G473" s="26">
        <f t="shared" si="102"/>
        <v>26.2558361515132</v>
      </c>
      <c r="H473" s="26">
        <f t="shared" si="103"/>
        <v>157.535016909079</v>
      </c>
      <c r="I473" s="25"/>
      <c r="N473" s="16">
        <f t="shared" si="104"/>
        <v>24.9680888089499</v>
      </c>
      <c r="O473" s="16">
        <f t="shared" si="105"/>
        <v>149.808532853699</v>
      </c>
      <c r="Q473" s="16">
        <v>26.2558361515132</v>
      </c>
      <c r="R473" s="16">
        <v>157.535016909079</v>
      </c>
    </row>
    <row r="474" s="1" customFormat="1" ht="23.75" customHeight="1" spans="1:18">
      <c r="A474" s="22" t="s">
        <v>233</v>
      </c>
      <c r="B474" s="23" t="s">
        <v>779</v>
      </c>
      <c r="C474" s="23" t="s">
        <v>763</v>
      </c>
      <c r="D474" s="24" t="s">
        <v>780</v>
      </c>
      <c r="E474" s="22" t="s">
        <v>89</v>
      </c>
      <c r="F474" s="25">
        <v>1</v>
      </c>
      <c r="G474" s="26">
        <f t="shared" si="102"/>
        <v>26.2558361515132</v>
      </c>
      <c r="H474" s="26">
        <f t="shared" si="103"/>
        <v>26.2558361515132</v>
      </c>
      <c r="I474" s="25"/>
      <c r="N474" s="16">
        <f t="shared" si="104"/>
        <v>24.9680888089499</v>
      </c>
      <c r="O474" s="16">
        <f t="shared" si="105"/>
        <v>24.9680888089499</v>
      </c>
      <c r="Q474" s="16">
        <v>26.2558361515132</v>
      </c>
      <c r="R474" s="16">
        <v>26.2558361515132</v>
      </c>
    </row>
    <row r="475" s="1" customFormat="1" ht="38.25" customHeight="1" spans="1:18">
      <c r="A475" s="2" t="s">
        <v>18</v>
      </c>
      <c r="B475" s="2"/>
      <c r="C475" s="2"/>
      <c r="D475" s="2"/>
      <c r="E475" s="2"/>
      <c r="F475" s="2"/>
      <c r="G475" s="2"/>
      <c r="H475" s="2"/>
      <c r="I475" s="2"/>
      <c r="Q475" s="16"/>
      <c r="R475" s="16"/>
    </row>
    <row r="476" s="1" customFormat="1" ht="31" customHeight="1" spans="1:18">
      <c r="A476" s="3" t="s">
        <v>311</v>
      </c>
      <c r="B476" s="3"/>
      <c r="C476" s="3"/>
      <c r="D476" s="3"/>
      <c r="E476" s="3"/>
      <c r="F476" s="3"/>
      <c r="G476" s="3"/>
      <c r="H476" s="3"/>
      <c r="I476" s="4"/>
      <c r="Q476" s="16"/>
      <c r="R476" s="16"/>
    </row>
    <row r="477" s="1" customFormat="1" ht="17.25" customHeight="1" spans="1:18">
      <c r="A477" s="5" t="s">
        <v>2</v>
      </c>
      <c r="B477" s="5" t="s">
        <v>20</v>
      </c>
      <c r="C477" s="5" t="s">
        <v>21</v>
      </c>
      <c r="D477" s="5" t="s">
        <v>22</v>
      </c>
      <c r="E477" s="5" t="s">
        <v>23</v>
      </c>
      <c r="F477" s="18" t="s">
        <v>24</v>
      </c>
      <c r="G477" s="18" t="s">
        <v>25</v>
      </c>
      <c r="H477" s="18" t="s">
        <v>26</v>
      </c>
      <c r="I477" s="5" t="s">
        <v>27</v>
      </c>
      <c r="Q477" s="16"/>
      <c r="R477" s="16"/>
    </row>
    <row r="478" s="1" customFormat="1" ht="17.25" customHeight="1" spans="1:18">
      <c r="A478" s="5"/>
      <c r="B478" s="5"/>
      <c r="C478" s="5"/>
      <c r="D478" s="5"/>
      <c r="E478" s="5"/>
      <c r="F478" s="19"/>
      <c r="G478" s="19"/>
      <c r="H478" s="19"/>
      <c r="I478" s="5"/>
      <c r="Q478" s="16"/>
      <c r="R478" s="16"/>
    </row>
    <row r="479" s="1" customFormat="1" ht="35.25" customHeight="1" spans="1:18">
      <c r="A479" s="22" t="s">
        <v>34</v>
      </c>
      <c r="B479" s="23" t="s">
        <v>781</v>
      </c>
      <c r="C479" s="23" t="s">
        <v>782</v>
      </c>
      <c r="D479" s="22"/>
      <c r="E479" s="22" t="s">
        <v>79</v>
      </c>
      <c r="F479" s="25">
        <v>1</v>
      </c>
      <c r="G479" s="26">
        <f>Q479</f>
        <v>26.2558361515132</v>
      </c>
      <c r="H479" s="26">
        <f>R479</f>
        <v>26.2558361515132</v>
      </c>
      <c r="I479" s="25"/>
      <c r="N479" s="16">
        <f>G479*$P$2</f>
        <v>24.9680888089499</v>
      </c>
      <c r="O479" s="16">
        <f>H479*$P$2</f>
        <v>24.9680888089499</v>
      </c>
      <c r="Q479" s="16">
        <v>26.2558361515132</v>
      </c>
      <c r="R479" s="16">
        <v>26.2558361515132</v>
      </c>
    </row>
    <row r="480" s="1" customFormat="1" ht="23.75" customHeight="1" spans="1:18">
      <c r="A480" s="22" t="s">
        <v>236</v>
      </c>
      <c r="B480" s="23" t="s">
        <v>783</v>
      </c>
      <c r="C480" s="23" t="s">
        <v>763</v>
      </c>
      <c r="D480" s="24" t="s">
        <v>784</v>
      </c>
      <c r="E480" s="22" t="s">
        <v>89</v>
      </c>
      <c r="F480" s="25">
        <v>1</v>
      </c>
      <c r="G480" s="26">
        <f t="shared" ref="G480:G492" si="106">Q480</f>
        <v>26.2558361515132</v>
      </c>
      <c r="H480" s="26">
        <f t="shared" ref="H480:H492" si="107">R480</f>
        <v>26.2558361515132</v>
      </c>
      <c r="I480" s="25"/>
      <c r="N480" s="16">
        <f t="shared" ref="N480:N492" si="108">G480*$P$2</f>
        <v>24.9680888089499</v>
      </c>
      <c r="O480" s="16">
        <f t="shared" ref="O480:O492" si="109">H480*$P$2</f>
        <v>24.9680888089499</v>
      </c>
      <c r="Q480" s="16">
        <v>26.2558361515132</v>
      </c>
      <c r="R480" s="16">
        <v>26.2558361515132</v>
      </c>
    </row>
    <row r="481" s="1" customFormat="1" ht="35.25" customHeight="1" spans="1:18">
      <c r="A481" s="22" t="s">
        <v>34</v>
      </c>
      <c r="B481" s="23" t="s">
        <v>785</v>
      </c>
      <c r="C481" s="23" t="s">
        <v>786</v>
      </c>
      <c r="D481" s="22"/>
      <c r="E481" s="22" t="s">
        <v>79</v>
      </c>
      <c r="F481" s="25">
        <v>1</v>
      </c>
      <c r="G481" s="26">
        <f t="shared" si="106"/>
        <v>26.2558361515132</v>
      </c>
      <c r="H481" s="26">
        <f t="shared" si="107"/>
        <v>26.2558361515132</v>
      </c>
      <c r="I481" s="25"/>
      <c r="N481" s="16">
        <f t="shared" si="108"/>
        <v>24.9680888089499</v>
      </c>
      <c r="O481" s="16">
        <f t="shared" si="109"/>
        <v>24.9680888089499</v>
      </c>
      <c r="Q481" s="16">
        <v>26.2558361515132</v>
      </c>
      <c r="R481" s="16">
        <v>26.2558361515132</v>
      </c>
    </row>
    <row r="482" s="1" customFormat="1" ht="23.75" customHeight="1" spans="1:18">
      <c r="A482" s="22" t="s">
        <v>241</v>
      </c>
      <c r="B482" s="23" t="s">
        <v>787</v>
      </c>
      <c r="C482" s="23" t="s">
        <v>788</v>
      </c>
      <c r="D482" s="24" t="s">
        <v>789</v>
      </c>
      <c r="E482" s="22" t="s">
        <v>89</v>
      </c>
      <c r="F482" s="25">
        <v>4</v>
      </c>
      <c r="G482" s="26">
        <f t="shared" si="106"/>
        <v>20.4264889726368</v>
      </c>
      <c r="H482" s="26">
        <f t="shared" si="107"/>
        <v>81.7059558905473</v>
      </c>
      <c r="I482" s="25"/>
      <c r="N482" s="16">
        <f t="shared" si="108"/>
        <v>19.4246485916785</v>
      </c>
      <c r="O482" s="16">
        <f t="shared" si="109"/>
        <v>77.698594366714</v>
      </c>
      <c r="Q482" s="16">
        <v>20.4264889726368</v>
      </c>
      <c r="R482" s="16">
        <v>81.7059558905473</v>
      </c>
    </row>
    <row r="483" s="1" customFormat="1" ht="35.25" customHeight="1" spans="1:18">
      <c r="A483" s="22" t="s">
        <v>34</v>
      </c>
      <c r="B483" s="23" t="s">
        <v>790</v>
      </c>
      <c r="C483" s="23" t="s">
        <v>791</v>
      </c>
      <c r="D483" s="22"/>
      <c r="E483" s="22" t="s">
        <v>79</v>
      </c>
      <c r="F483" s="25">
        <v>4</v>
      </c>
      <c r="G483" s="26">
        <f t="shared" si="106"/>
        <v>20.4264889726368</v>
      </c>
      <c r="H483" s="26">
        <f t="shared" si="107"/>
        <v>81.7059558905473</v>
      </c>
      <c r="I483" s="25"/>
      <c r="N483" s="16">
        <f t="shared" si="108"/>
        <v>19.4246485916785</v>
      </c>
      <c r="O483" s="16">
        <f t="shared" si="109"/>
        <v>77.698594366714</v>
      </c>
      <c r="Q483" s="16">
        <v>20.4264889726368</v>
      </c>
      <c r="R483" s="16">
        <v>81.7059558905473</v>
      </c>
    </row>
    <row r="484" s="1" customFormat="1" ht="23.75" customHeight="1" spans="1:18">
      <c r="A484" s="22" t="s">
        <v>248</v>
      </c>
      <c r="B484" s="23" t="s">
        <v>792</v>
      </c>
      <c r="C484" s="23" t="s">
        <v>788</v>
      </c>
      <c r="D484" s="24" t="s">
        <v>793</v>
      </c>
      <c r="E484" s="22" t="s">
        <v>89</v>
      </c>
      <c r="F484" s="25">
        <v>4</v>
      </c>
      <c r="G484" s="26">
        <f t="shared" si="106"/>
        <v>21.6532194556304</v>
      </c>
      <c r="H484" s="26">
        <f t="shared" si="107"/>
        <v>86.6128778225215</v>
      </c>
      <c r="I484" s="25"/>
      <c r="N484" s="16">
        <f t="shared" si="108"/>
        <v>20.5912126830782</v>
      </c>
      <c r="O484" s="16">
        <f t="shared" si="109"/>
        <v>82.3648507323127</v>
      </c>
      <c r="Q484" s="16">
        <v>21.6532194556304</v>
      </c>
      <c r="R484" s="16">
        <v>86.6128778225215</v>
      </c>
    </row>
    <row r="485" s="1" customFormat="1" ht="35.25" customHeight="1" spans="1:18">
      <c r="A485" s="22" t="s">
        <v>34</v>
      </c>
      <c r="B485" s="23" t="s">
        <v>794</v>
      </c>
      <c r="C485" s="23" t="s">
        <v>795</v>
      </c>
      <c r="D485" s="22"/>
      <c r="E485" s="22" t="s">
        <v>79</v>
      </c>
      <c r="F485" s="25">
        <v>4</v>
      </c>
      <c r="G485" s="26">
        <f t="shared" si="106"/>
        <v>21.6532194556304</v>
      </c>
      <c r="H485" s="26">
        <f t="shared" si="107"/>
        <v>86.6128778225215</v>
      </c>
      <c r="I485" s="25"/>
      <c r="N485" s="16">
        <f t="shared" si="108"/>
        <v>20.5912126830782</v>
      </c>
      <c r="O485" s="16">
        <f t="shared" si="109"/>
        <v>82.3648507323127</v>
      </c>
      <c r="Q485" s="16">
        <v>21.6532194556304</v>
      </c>
      <c r="R485" s="16">
        <v>86.6128778225215</v>
      </c>
    </row>
    <row r="486" s="1" customFormat="1" ht="23.75" customHeight="1" spans="1:18">
      <c r="A486" s="22" t="s">
        <v>254</v>
      </c>
      <c r="B486" s="23" t="s">
        <v>796</v>
      </c>
      <c r="C486" s="23" t="s">
        <v>788</v>
      </c>
      <c r="D486" s="24" t="s">
        <v>797</v>
      </c>
      <c r="E486" s="22" t="s">
        <v>89</v>
      </c>
      <c r="F486" s="25">
        <v>5</v>
      </c>
      <c r="G486" s="26">
        <f t="shared" si="106"/>
        <v>22.8894594772518</v>
      </c>
      <c r="H486" s="26">
        <f t="shared" si="107"/>
        <v>114.447297386259</v>
      </c>
      <c r="I486" s="25"/>
      <c r="N486" s="16">
        <f t="shared" si="108"/>
        <v>21.7668199069693</v>
      </c>
      <c r="O486" s="16">
        <f t="shared" si="109"/>
        <v>108.834099534847</v>
      </c>
      <c r="Q486" s="16">
        <v>22.8894594772518</v>
      </c>
      <c r="R486" s="16">
        <v>114.447297386259</v>
      </c>
    </row>
    <row r="487" s="1" customFormat="1" ht="35.25" customHeight="1" spans="1:18">
      <c r="A487" s="22" t="s">
        <v>34</v>
      </c>
      <c r="B487" s="23" t="s">
        <v>798</v>
      </c>
      <c r="C487" s="23" t="s">
        <v>799</v>
      </c>
      <c r="D487" s="22"/>
      <c r="E487" s="22" t="s">
        <v>79</v>
      </c>
      <c r="F487" s="25">
        <v>5</v>
      </c>
      <c r="G487" s="26">
        <f t="shared" si="106"/>
        <v>22.8894594772518</v>
      </c>
      <c r="H487" s="26">
        <f t="shared" si="107"/>
        <v>114.447297386259</v>
      </c>
      <c r="I487" s="25"/>
      <c r="N487" s="16">
        <f t="shared" si="108"/>
        <v>21.7668199069693</v>
      </c>
      <c r="O487" s="16">
        <f t="shared" si="109"/>
        <v>108.834099534847</v>
      </c>
      <c r="Q487" s="16">
        <v>22.8894594772518</v>
      </c>
      <c r="R487" s="16">
        <v>114.447297386259</v>
      </c>
    </row>
    <row r="488" s="1" customFormat="1" ht="23.75" customHeight="1" spans="1:18">
      <c r="A488" s="22" t="s">
        <v>260</v>
      </c>
      <c r="B488" s="23" t="s">
        <v>800</v>
      </c>
      <c r="C488" s="23" t="s">
        <v>788</v>
      </c>
      <c r="D488" s="24" t="s">
        <v>801</v>
      </c>
      <c r="E488" s="22" t="s">
        <v>89</v>
      </c>
      <c r="F488" s="25">
        <v>3</v>
      </c>
      <c r="G488" s="26">
        <f t="shared" si="106"/>
        <v>28.2243106474796</v>
      </c>
      <c r="H488" s="26">
        <f t="shared" si="107"/>
        <v>84.6729319424387</v>
      </c>
      <c r="I488" s="25"/>
      <c r="N488" s="16">
        <f t="shared" si="108"/>
        <v>26.8400172346842</v>
      </c>
      <c r="O488" s="16">
        <f t="shared" si="109"/>
        <v>80.5200517040527</v>
      </c>
      <c r="Q488" s="16">
        <v>28.2243106474796</v>
      </c>
      <c r="R488" s="16">
        <v>84.6729319424387</v>
      </c>
    </row>
    <row r="489" s="1" customFormat="1" ht="35.25" customHeight="1" spans="1:18">
      <c r="A489" s="22" t="s">
        <v>34</v>
      </c>
      <c r="B489" s="23" t="s">
        <v>802</v>
      </c>
      <c r="C489" s="23" t="s">
        <v>803</v>
      </c>
      <c r="D489" s="22"/>
      <c r="E489" s="22" t="s">
        <v>79</v>
      </c>
      <c r="F489" s="25">
        <v>3</v>
      </c>
      <c r="G489" s="26">
        <f t="shared" si="106"/>
        <v>28.2243106474796</v>
      </c>
      <c r="H489" s="26">
        <f t="shared" si="107"/>
        <v>84.6729319424387</v>
      </c>
      <c r="I489" s="25"/>
      <c r="N489" s="16">
        <f t="shared" si="108"/>
        <v>26.8400172346842</v>
      </c>
      <c r="O489" s="16">
        <f t="shared" si="109"/>
        <v>80.5200517040527</v>
      </c>
      <c r="Q489" s="16">
        <v>28.2243106474796</v>
      </c>
      <c r="R489" s="16">
        <v>84.6729319424387</v>
      </c>
    </row>
    <row r="490" s="1" customFormat="1" ht="15.75" customHeight="1" spans="1:18">
      <c r="A490" s="22" t="s">
        <v>265</v>
      </c>
      <c r="B490" s="23" t="s">
        <v>804</v>
      </c>
      <c r="C490" s="23" t="s">
        <v>788</v>
      </c>
      <c r="D490" s="24" t="s">
        <v>805</v>
      </c>
      <c r="E490" s="22" t="s">
        <v>89</v>
      </c>
      <c r="F490" s="25">
        <v>19</v>
      </c>
      <c r="G490" s="26">
        <f t="shared" si="106"/>
        <v>256.063346632305</v>
      </c>
      <c r="H490" s="26">
        <f t="shared" si="107"/>
        <v>4865.2035860138</v>
      </c>
      <c r="I490" s="25"/>
      <c r="N490" s="16">
        <f t="shared" si="108"/>
        <v>243.504428597824</v>
      </c>
      <c r="O490" s="16">
        <f t="shared" si="109"/>
        <v>4626.58414335866</v>
      </c>
      <c r="Q490" s="16">
        <v>256.063346632305</v>
      </c>
      <c r="R490" s="16">
        <v>4865.2035860138</v>
      </c>
    </row>
    <row r="491" s="1" customFormat="1" ht="15.75" customHeight="1" spans="1:18">
      <c r="A491" s="22" t="s">
        <v>34</v>
      </c>
      <c r="B491" s="23" t="s">
        <v>806</v>
      </c>
      <c r="C491" s="23" t="s">
        <v>807</v>
      </c>
      <c r="D491" s="22"/>
      <c r="E491" s="22" t="s">
        <v>79</v>
      </c>
      <c r="F491" s="25">
        <v>19</v>
      </c>
      <c r="G491" s="26">
        <f t="shared" si="106"/>
        <v>256.063346632305</v>
      </c>
      <c r="H491" s="26">
        <f t="shared" si="107"/>
        <v>4865.2035860138</v>
      </c>
      <c r="I491" s="25"/>
      <c r="N491" s="16">
        <f t="shared" si="108"/>
        <v>243.504428597824</v>
      </c>
      <c r="O491" s="16">
        <f t="shared" si="109"/>
        <v>4626.58414335866</v>
      </c>
      <c r="Q491" s="16">
        <v>256.063346632305</v>
      </c>
      <c r="R491" s="16">
        <v>4865.2035860138</v>
      </c>
    </row>
    <row r="492" s="1" customFormat="1" ht="23.75" customHeight="1" spans="1:18">
      <c r="A492" s="22" t="s">
        <v>270</v>
      </c>
      <c r="B492" s="23" t="s">
        <v>808</v>
      </c>
      <c r="C492" s="23" t="s">
        <v>625</v>
      </c>
      <c r="D492" s="24" t="s">
        <v>809</v>
      </c>
      <c r="E492" s="22" t="s">
        <v>89</v>
      </c>
      <c r="F492" s="25">
        <v>76</v>
      </c>
      <c r="G492" s="26">
        <f t="shared" si="106"/>
        <v>7.36038289796132</v>
      </c>
      <c r="H492" s="26">
        <f t="shared" si="107"/>
        <v>559.38910024506</v>
      </c>
      <c r="I492" s="25"/>
      <c r="N492" s="16">
        <f t="shared" si="108"/>
        <v>6.99938454839811</v>
      </c>
      <c r="O492" s="16">
        <f t="shared" si="109"/>
        <v>531.953225678257</v>
      </c>
      <c r="Q492" s="16">
        <v>7.36038289796132</v>
      </c>
      <c r="R492" s="16">
        <v>559.38910024506</v>
      </c>
    </row>
    <row r="493" s="1" customFormat="1" ht="38.25" customHeight="1" spans="1:18">
      <c r="A493" s="2" t="s">
        <v>18</v>
      </c>
      <c r="B493" s="2"/>
      <c r="C493" s="2"/>
      <c r="D493" s="2"/>
      <c r="E493" s="2"/>
      <c r="F493" s="2"/>
      <c r="G493" s="2"/>
      <c r="H493" s="2"/>
      <c r="I493" s="2"/>
      <c r="Q493" s="16"/>
      <c r="R493" s="16"/>
    </row>
    <row r="494" s="1" customFormat="1" ht="31" customHeight="1" spans="1:18">
      <c r="A494" s="3" t="s">
        <v>311</v>
      </c>
      <c r="B494" s="3"/>
      <c r="C494" s="3"/>
      <c r="D494" s="3"/>
      <c r="E494" s="3"/>
      <c r="F494" s="3"/>
      <c r="G494" s="3"/>
      <c r="H494" s="3"/>
      <c r="I494" s="4"/>
      <c r="Q494" s="16"/>
      <c r="R494" s="16"/>
    </row>
    <row r="495" s="1" customFormat="1" ht="17.25" customHeight="1" spans="1:18">
      <c r="A495" s="5" t="s">
        <v>2</v>
      </c>
      <c r="B495" s="5" t="s">
        <v>20</v>
      </c>
      <c r="C495" s="5" t="s">
        <v>21</v>
      </c>
      <c r="D495" s="5" t="s">
        <v>22</v>
      </c>
      <c r="E495" s="5" t="s">
        <v>23</v>
      </c>
      <c r="F495" s="18" t="s">
        <v>24</v>
      </c>
      <c r="G495" s="18" t="s">
        <v>25</v>
      </c>
      <c r="H495" s="18" t="s">
        <v>26</v>
      </c>
      <c r="I495" s="5" t="s">
        <v>27</v>
      </c>
      <c r="Q495" s="16"/>
      <c r="R495" s="16"/>
    </row>
    <row r="496" s="1" customFormat="1" ht="17.25" customHeight="1" spans="1:18">
      <c r="A496" s="5"/>
      <c r="B496" s="5"/>
      <c r="C496" s="5"/>
      <c r="D496" s="5"/>
      <c r="E496" s="5"/>
      <c r="F496" s="19"/>
      <c r="G496" s="19"/>
      <c r="H496" s="19"/>
      <c r="I496" s="5"/>
      <c r="Q496" s="16"/>
      <c r="R496" s="16"/>
    </row>
    <row r="497" s="1" customFormat="1" ht="23.75" customHeight="1" spans="1:18">
      <c r="A497" s="22" t="s">
        <v>34</v>
      </c>
      <c r="B497" s="23" t="s">
        <v>810</v>
      </c>
      <c r="C497" s="23" t="s">
        <v>811</v>
      </c>
      <c r="D497" s="22"/>
      <c r="E497" s="22" t="s">
        <v>89</v>
      </c>
      <c r="F497" s="25">
        <v>76</v>
      </c>
      <c r="G497" s="26">
        <f>Q497</f>
        <v>7.36038289796132</v>
      </c>
      <c r="H497" s="26">
        <f>R497</f>
        <v>559.38910024506</v>
      </c>
      <c r="I497" s="25"/>
      <c r="N497" s="16">
        <f>G497*$P$2</f>
        <v>6.99938454839811</v>
      </c>
      <c r="O497" s="16">
        <f>H497*$P$2</f>
        <v>531.953225678257</v>
      </c>
      <c r="Q497" s="16">
        <v>7.36038289796132</v>
      </c>
      <c r="R497" s="16">
        <v>559.38910024506</v>
      </c>
    </row>
    <row r="498" s="1" customFormat="1" ht="15.75" customHeight="1" spans="1:18">
      <c r="A498" s="22" t="s">
        <v>275</v>
      </c>
      <c r="B498" s="23" t="s">
        <v>812</v>
      </c>
      <c r="C498" s="23" t="s">
        <v>625</v>
      </c>
      <c r="D498" s="24" t="s">
        <v>813</v>
      </c>
      <c r="E498" s="22" t="s">
        <v>89</v>
      </c>
      <c r="F498" s="25">
        <v>136</v>
      </c>
      <c r="G498" s="26">
        <f t="shared" ref="G498:G509" si="110">Q498</f>
        <v>7.17019212540418</v>
      </c>
      <c r="H498" s="26">
        <f t="shared" ref="H498:H509" si="111">R498</f>
        <v>975.146129054968</v>
      </c>
      <c r="I498" s="25"/>
      <c r="N498" s="16">
        <f t="shared" ref="N498:N509" si="112">G498*$P$2</f>
        <v>6.81852189856871</v>
      </c>
      <c r="O498" s="16">
        <f t="shared" ref="O498:O509" si="113">H498*$P$2</f>
        <v>927.318978205344</v>
      </c>
      <c r="Q498" s="16">
        <v>7.17019212540418</v>
      </c>
      <c r="R498" s="16">
        <v>975.146129054968</v>
      </c>
    </row>
    <row r="499" s="1" customFormat="1" ht="23.75" customHeight="1" spans="1:18">
      <c r="A499" s="22" t="s">
        <v>34</v>
      </c>
      <c r="B499" s="23" t="s">
        <v>814</v>
      </c>
      <c r="C499" s="23" t="s">
        <v>815</v>
      </c>
      <c r="D499" s="22"/>
      <c r="E499" s="22" t="s">
        <v>89</v>
      </c>
      <c r="F499" s="25">
        <v>136</v>
      </c>
      <c r="G499" s="26">
        <f t="shared" si="110"/>
        <v>7.17019212540418</v>
      </c>
      <c r="H499" s="26">
        <f t="shared" si="111"/>
        <v>975.146129054968</v>
      </c>
      <c r="I499" s="25"/>
      <c r="N499" s="16">
        <f t="shared" si="112"/>
        <v>6.81852189856871</v>
      </c>
      <c r="O499" s="16">
        <f t="shared" si="113"/>
        <v>927.318978205344</v>
      </c>
      <c r="Q499" s="16">
        <v>7.17019212540418</v>
      </c>
      <c r="R499" s="16">
        <v>975.146129054968</v>
      </c>
    </row>
    <row r="500" s="1" customFormat="1" ht="15.75" customHeight="1" spans="1:18">
      <c r="A500" s="22" t="s">
        <v>282</v>
      </c>
      <c r="B500" s="23" t="s">
        <v>816</v>
      </c>
      <c r="C500" s="23" t="s">
        <v>817</v>
      </c>
      <c r="D500" s="24" t="s">
        <v>818</v>
      </c>
      <c r="E500" s="22" t="s">
        <v>165</v>
      </c>
      <c r="F500" s="25">
        <v>39.49</v>
      </c>
      <c r="G500" s="26">
        <f t="shared" si="110"/>
        <v>89.3611344859722</v>
      </c>
      <c r="H500" s="26">
        <f t="shared" si="111"/>
        <v>3528.8756703342</v>
      </c>
      <c r="I500" s="25"/>
      <c r="N500" s="16">
        <f t="shared" si="112"/>
        <v>84.9783160223476</v>
      </c>
      <c r="O500" s="16">
        <f t="shared" si="113"/>
        <v>3355.79794999478</v>
      </c>
      <c r="Q500" s="16">
        <v>89.3611344859722</v>
      </c>
      <c r="R500" s="16">
        <v>3528.8756703342</v>
      </c>
    </row>
    <row r="501" s="1" customFormat="1" ht="23.75" customHeight="1" spans="1:18">
      <c r="A501" s="22" t="s">
        <v>34</v>
      </c>
      <c r="B501" s="23" t="s">
        <v>819</v>
      </c>
      <c r="C501" s="23" t="s">
        <v>820</v>
      </c>
      <c r="D501" s="22"/>
      <c r="E501" s="22" t="s">
        <v>165</v>
      </c>
      <c r="F501" s="25">
        <v>39.49</v>
      </c>
      <c r="G501" s="26">
        <f t="shared" si="110"/>
        <v>89.3611344859722</v>
      </c>
      <c r="H501" s="26">
        <f t="shared" si="111"/>
        <v>3528.8756703342</v>
      </c>
      <c r="I501" s="25"/>
      <c r="N501" s="16">
        <f t="shared" si="112"/>
        <v>84.9783160223476</v>
      </c>
      <c r="O501" s="16">
        <f t="shared" si="113"/>
        <v>3355.79794999478</v>
      </c>
      <c r="Q501" s="16">
        <v>89.3611344859722</v>
      </c>
      <c r="R501" s="16">
        <v>3528.8756703342</v>
      </c>
    </row>
    <row r="502" s="1" customFormat="1" ht="46.75" customHeight="1" spans="1:18">
      <c r="A502" s="22" t="s">
        <v>287</v>
      </c>
      <c r="B502" s="23" t="s">
        <v>821</v>
      </c>
      <c r="C502" s="23" t="s">
        <v>570</v>
      </c>
      <c r="D502" s="24" t="s">
        <v>822</v>
      </c>
      <c r="E502" s="22" t="s">
        <v>354</v>
      </c>
      <c r="F502" s="25">
        <v>24.68</v>
      </c>
      <c r="G502" s="26">
        <f t="shared" si="110"/>
        <v>80.4411872530423</v>
      </c>
      <c r="H502" s="26">
        <f t="shared" si="111"/>
        <v>1985.28736026045</v>
      </c>
      <c r="I502" s="25"/>
      <c r="N502" s="16">
        <f t="shared" si="112"/>
        <v>76.4958577453484</v>
      </c>
      <c r="O502" s="16">
        <f t="shared" si="113"/>
        <v>1887.9166839793</v>
      </c>
      <c r="Q502" s="16">
        <v>80.4411872530423</v>
      </c>
      <c r="R502" s="16">
        <v>1985.28736026045</v>
      </c>
    </row>
    <row r="503" s="1" customFormat="1" ht="35.25" customHeight="1" spans="1:18">
      <c r="A503" s="22" t="s">
        <v>34</v>
      </c>
      <c r="B503" s="23" t="s">
        <v>823</v>
      </c>
      <c r="C503" s="23" t="s">
        <v>824</v>
      </c>
      <c r="D503" s="22"/>
      <c r="E503" s="22" t="s">
        <v>165</v>
      </c>
      <c r="F503" s="25">
        <v>24.68</v>
      </c>
      <c r="G503" s="26">
        <f t="shared" si="110"/>
        <v>45.2749134072272</v>
      </c>
      <c r="H503" s="26">
        <f t="shared" si="111"/>
        <v>1117.38029831182</v>
      </c>
      <c r="I503" s="25"/>
      <c r="N503" s="16">
        <f t="shared" si="112"/>
        <v>43.0543537918907</v>
      </c>
      <c r="O503" s="16">
        <f t="shared" si="113"/>
        <v>1062.57711088027</v>
      </c>
      <c r="Q503" s="16">
        <v>45.2749134072272</v>
      </c>
      <c r="R503" s="16">
        <v>1117.38029831182</v>
      </c>
    </row>
    <row r="504" s="1" customFormat="1" ht="35.25" customHeight="1" spans="1:18">
      <c r="A504" s="22" t="s">
        <v>102</v>
      </c>
      <c r="B504" s="23" t="s">
        <v>825</v>
      </c>
      <c r="C504" s="23" t="s">
        <v>826</v>
      </c>
      <c r="D504" s="22"/>
      <c r="E504" s="22" t="s">
        <v>165</v>
      </c>
      <c r="F504" s="25">
        <v>24.68</v>
      </c>
      <c r="G504" s="26">
        <f t="shared" si="110"/>
        <v>35.1662738458152</v>
      </c>
      <c r="H504" s="26">
        <f t="shared" si="111"/>
        <v>867.907061948624</v>
      </c>
      <c r="I504" s="25"/>
      <c r="N504" s="16">
        <f t="shared" si="112"/>
        <v>33.4415039534577</v>
      </c>
      <c r="O504" s="16">
        <f t="shared" si="113"/>
        <v>825.339573099032</v>
      </c>
      <c r="Q504" s="16">
        <v>35.1662738458152</v>
      </c>
      <c r="R504" s="16">
        <v>867.907061948624</v>
      </c>
    </row>
    <row r="505" s="1" customFormat="1" ht="23.75" customHeight="1" spans="1:18">
      <c r="A505" s="22" t="s">
        <v>293</v>
      </c>
      <c r="B505" s="23" t="s">
        <v>827</v>
      </c>
      <c r="C505" s="23" t="s">
        <v>561</v>
      </c>
      <c r="D505" s="24" t="s">
        <v>828</v>
      </c>
      <c r="E505" s="22" t="s">
        <v>165</v>
      </c>
      <c r="F505" s="25">
        <v>10</v>
      </c>
      <c r="G505" s="26">
        <f t="shared" si="110"/>
        <v>68.9821932064747</v>
      </c>
      <c r="H505" s="26">
        <f t="shared" si="111"/>
        <v>689.821932064746</v>
      </c>
      <c r="I505" s="25"/>
      <c r="N505" s="16">
        <f t="shared" si="112"/>
        <v>65.5988830931265</v>
      </c>
      <c r="O505" s="16">
        <f t="shared" si="113"/>
        <v>655.988830931265</v>
      </c>
      <c r="Q505" s="16">
        <v>68.9821932064747</v>
      </c>
      <c r="R505" s="16">
        <v>689.821932064746</v>
      </c>
    </row>
    <row r="506" s="1" customFormat="1" ht="35.25" customHeight="1" spans="1:18">
      <c r="A506" s="22" t="s">
        <v>34</v>
      </c>
      <c r="B506" s="23" t="s">
        <v>829</v>
      </c>
      <c r="C506" s="23" t="s">
        <v>830</v>
      </c>
      <c r="D506" s="22"/>
      <c r="E506" s="22" t="s">
        <v>165</v>
      </c>
      <c r="F506" s="25">
        <v>10</v>
      </c>
      <c r="G506" s="26">
        <f t="shared" si="110"/>
        <v>68.9821932064747</v>
      </c>
      <c r="H506" s="26">
        <f t="shared" si="111"/>
        <v>689.821932064746</v>
      </c>
      <c r="I506" s="25"/>
      <c r="N506" s="16">
        <f t="shared" si="112"/>
        <v>65.5988830931265</v>
      </c>
      <c r="O506" s="16">
        <f t="shared" si="113"/>
        <v>655.988830931265</v>
      </c>
      <c r="Q506" s="16">
        <v>68.9821932064747</v>
      </c>
      <c r="R506" s="16">
        <v>689.821932064746</v>
      </c>
    </row>
    <row r="507" s="1" customFormat="1" ht="23.75" customHeight="1" spans="1:18">
      <c r="A507" s="22" t="s">
        <v>299</v>
      </c>
      <c r="B507" s="23" t="s">
        <v>831</v>
      </c>
      <c r="C507" s="23" t="s">
        <v>561</v>
      </c>
      <c r="D507" s="24" t="s">
        <v>832</v>
      </c>
      <c r="E507" s="22" t="s">
        <v>165</v>
      </c>
      <c r="F507" s="25">
        <v>16.79</v>
      </c>
      <c r="G507" s="26">
        <f t="shared" si="110"/>
        <v>43.8960303061879</v>
      </c>
      <c r="H507" s="26">
        <f t="shared" si="111"/>
        <v>737.017772274801</v>
      </c>
      <c r="I507" s="25"/>
      <c r="N507" s="16">
        <f t="shared" si="112"/>
        <v>41.7430995806275</v>
      </c>
      <c r="O507" s="16">
        <f t="shared" si="113"/>
        <v>700.869897486433</v>
      </c>
      <c r="Q507" s="16">
        <v>43.8960303061879</v>
      </c>
      <c r="R507" s="16">
        <v>737.017772274801</v>
      </c>
    </row>
    <row r="508" s="1" customFormat="1" ht="35.25" customHeight="1" spans="1:18">
      <c r="A508" s="22" t="s">
        <v>34</v>
      </c>
      <c r="B508" s="23" t="s">
        <v>833</v>
      </c>
      <c r="C508" s="23" t="s">
        <v>834</v>
      </c>
      <c r="D508" s="22"/>
      <c r="E508" s="22" t="s">
        <v>165</v>
      </c>
      <c r="F508" s="25">
        <v>16.79</v>
      </c>
      <c r="G508" s="26">
        <f t="shared" si="110"/>
        <v>43.8960303061879</v>
      </c>
      <c r="H508" s="26">
        <f t="shared" si="111"/>
        <v>737.017772274801</v>
      </c>
      <c r="I508" s="25"/>
      <c r="N508" s="16">
        <f t="shared" si="112"/>
        <v>41.7430995806275</v>
      </c>
      <c r="O508" s="16">
        <f t="shared" si="113"/>
        <v>700.869897486433</v>
      </c>
      <c r="Q508" s="16">
        <v>43.8960303061879</v>
      </c>
      <c r="R508" s="16">
        <v>737.017772274801</v>
      </c>
    </row>
    <row r="509" s="1" customFormat="1" ht="23.75" customHeight="1" spans="1:18">
      <c r="A509" s="22" t="s">
        <v>304</v>
      </c>
      <c r="B509" s="23" t="s">
        <v>835</v>
      </c>
      <c r="C509" s="23" t="s">
        <v>561</v>
      </c>
      <c r="D509" s="24" t="s">
        <v>836</v>
      </c>
      <c r="E509" s="22" t="s">
        <v>165</v>
      </c>
      <c r="F509" s="25">
        <v>10.78</v>
      </c>
      <c r="G509" s="26">
        <f t="shared" si="110"/>
        <v>27.530114327646</v>
      </c>
      <c r="H509" s="26">
        <f t="shared" si="111"/>
        <v>296.773681498161</v>
      </c>
      <c r="I509" s="25"/>
      <c r="N509" s="16">
        <f t="shared" si="112"/>
        <v>26.1798685628069</v>
      </c>
      <c r="O509" s="16">
        <f t="shared" si="113"/>
        <v>282.218078793809</v>
      </c>
      <c r="Q509" s="16">
        <v>27.530114327646</v>
      </c>
      <c r="R509" s="16">
        <v>296.773681498161</v>
      </c>
    </row>
    <row r="510" s="1" customFormat="1" ht="38.25" customHeight="1" spans="1:18">
      <c r="A510" s="2" t="s">
        <v>18</v>
      </c>
      <c r="B510" s="2"/>
      <c r="C510" s="2"/>
      <c r="D510" s="2"/>
      <c r="E510" s="2"/>
      <c r="F510" s="2"/>
      <c r="G510" s="2"/>
      <c r="H510" s="2"/>
      <c r="I510" s="2"/>
      <c r="Q510" s="16"/>
      <c r="R510" s="16"/>
    </row>
    <row r="511" s="1" customFormat="1" ht="31" customHeight="1" spans="1:18">
      <c r="A511" s="3" t="s">
        <v>311</v>
      </c>
      <c r="B511" s="3"/>
      <c r="C511" s="3"/>
      <c r="D511" s="3"/>
      <c r="E511" s="3"/>
      <c r="F511" s="3"/>
      <c r="G511" s="3"/>
      <c r="H511" s="3"/>
      <c r="I511" s="4"/>
      <c r="Q511" s="16"/>
      <c r="R511" s="16"/>
    </row>
    <row r="512" s="1" customFormat="1" ht="17.25" customHeight="1" spans="1:18">
      <c r="A512" s="5" t="s">
        <v>2</v>
      </c>
      <c r="B512" s="5" t="s">
        <v>20</v>
      </c>
      <c r="C512" s="5" t="s">
        <v>21</v>
      </c>
      <c r="D512" s="5" t="s">
        <v>22</v>
      </c>
      <c r="E512" s="5" t="s">
        <v>23</v>
      </c>
      <c r="F512" s="18" t="s">
        <v>24</v>
      </c>
      <c r="G512" s="18" t="s">
        <v>25</v>
      </c>
      <c r="H512" s="18" t="s">
        <v>26</v>
      </c>
      <c r="I512" s="5" t="s">
        <v>27</v>
      </c>
      <c r="Q512" s="16"/>
      <c r="R512" s="16"/>
    </row>
    <row r="513" s="1" customFormat="1" ht="17.25" customHeight="1" spans="1:18">
      <c r="A513" s="5"/>
      <c r="B513" s="5"/>
      <c r="C513" s="5"/>
      <c r="D513" s="5"/>
      <c r="E513" s="5"/>
      <c r="F513" s="19"/>
      <c r="G513" s="19"/>
      <c r="H513" s="19"/>
      <c r="I513" s="5"/>
      <c r="Q513" s="16"/>
      <c r="R513" s="16"/>
    </row>
    <row r="514" s="1" customFormat="1" ht="35.25" customHeight="1" spans="1:18">
      <c r="A514" s="22" t="s">
        <v>34</v>
      </c>
      <c r="B514" s="23" t="s">
        <v>837</v>
      </c>
      <c r="C514" s="23" t="s">
        <v>838</v>
      </c>
      <c r="D514" s="22"/>
      <c r="E514" s="22" t="s">
        <v>165</v>
      </c>
      <c r="F514" s="25">
        <v>10.78</v>
      </c>
      <c r="G514" s="26">
        <f>Q514</f>
        <v>27.530114327646</v>
      </c>
      <c r="H514" s="26">
        <f>R514</f>
        <v>296.773681498161</v>
      </c>
      <c r="I514" s="25"/>
      <c r="N514" s="16">
        <f>G514*$P$2</f>
        <v>26.1798685628069</v>
      </c>
      <c r="O514" s="16">
        <f>H514*$P$2</f>
        <v>282.218078793809</v>
      </c>
      <c r="Q514" s="16">
        <v>27.530114327646</v>
      </c>
      <c r="R514" s="16">
        <v>296.773681498161</v>
      </c>
    </row>
    <row r="515" s="1" customFormat="1" ht="35.25" customHeight="1" spans="1:18">
      <c r="A515" s="22" t="s">
        <v>839</v>
      </c>
      <c r="B515" s="23" t="s">
        <v>840</v>
      </c>
      <c r="C515" s="23" t="s">
        <v>561</v>
      </c>
      <c r="D515" s="24" t="s">
        <v>562</v>
      </c>
      <c r="E515" s="22" t="s">
        <v>165</v>
      </c>
      <c r="F515" s="25">
        <v>949.23</v>
      </c>
      <c r="G515" s="26">
        <f t="shared" ref="G515:G525" si="114">Q515</f>
        <v>18.7908483286454</v>
      </c>
      <c r="H515" s="26">
        <f t="shared" ref="H515:H525" si="115">R515</f>
        <v>17836.8323944216</v>
      </c>
      <c r="I515" s="25"/>
      <c r="N515" s="16">
        <f t="shared" ref="N515:N525" si="116">G515*$P$2</f>
        <v>17.8692298031456</v>
      </c>
      <c r="O515" s="16">
        <f t="shared" ref="O515:O525" si="117">H515*$P$2</f>
        <v>16962.0046653363</v>
      </c>
      <c r="Q515" s="16">
        <v>18.7908483286454</v>
      </c>
      <c r="R515" s="16">
        <v>17836.8323944216</v>
      </c>
    </row>
    <row r="516" s="1" customFormat="1" ht="46.75" customHeight="1" spans="1:18">
      <c r="A516" s="22" t="s">
        <v>34</v>
      </c>
      <c r="B516" s="23" t="s">
        <v>841</v>
      </c>
      <c r="C516" s="23" t="s">
        <v>564</v>
      </c>
      <c r="D516" s="22"/>
      <c r="E516" s="22" t="s">
        <v>165</v>
      </c>
      <c r="F516" s="25">
        <v>949.23</v>
      </c>
      <c r="G516" s="26">
        <f t="shared" si="114"/>
        <v>18.7908483286454</v>
      </c>
      <c r="H516" s="26">
        <f t="shared" si="115"/>
        <v>17836.8323944216</v>
      </c>
      <c r="I516" s="25"/>
      <c r="N516" s="16">
        <f t="shared" si="116"/>
        <v>17.8692298031456</v>
      </c>
      <c r="O516" s="16">
        <f t="shared" si="117"/>
        <v>16962.0046653363</v>
      </c>
      <c r="Q516" s="16">
        <v>18.7908483286454</v>
      </c>
      <c r="R516" s="16">
        <v>17836.8323944216</v>
      </c>
    </row>
    <row r="517" s="17" customFormat="1" ht="35.25" customHeight="1" spans="1:18">
      <c r="A517" s="27" t="s">
        <v>842</v>
      </c>
      <c r="B517" s="28" t="s">
        <v>843</v>
      </c>
      <c r="C517" s="28" t="s">
        <v>561</v>
      </c>
      <c r="D517" s="29" t="s">
        <v>566</v>
      </c>
      <c r="E517" s="27" t="s">
        <v>165</v>
      </c>
      <c r="F517" s="30">
        <v>39.05</v>
      </c>
      <c r="G517" s="34">
        <f t="shared" si="114"/>
        <v>2500.72337296755</v>
      </c>
      <c r="H517" s="34">
        <f t="shared" si="115"/>
        <v>97653.2524691523</v>
      </c>
      <c r="I517" s="30"/>
      <c r="J517" s="35"/>
      <c r="K517" s="36"/>
      <c r="N517" s="16">
        <f t="shared" si="116"/>
        <v>2378.07255128198</v>
      </c>
      <c r="O517" s="16">
        <f t="shared" si="117"/>
        <v>92863.7376491275</v>
      </c>
      <c r="Q517" s="33">
        <v>2500.72337296755</v>
      </c>
      <c r="R517" s="33">
        <v>97653.2524691523</v>
      </c>
    </row>
    <row r="518" s="17" customFormat="1" ht="46.75" customHeight="1" spans="1:18">
      <c r="A518" s="27" t="s">
        <v>34</v>
      </c>
      <c r="B518" s="28" t="s">
        <v>844</v>
      </c>
      <c r="C518" s="28" t="s">
        <v>568</v>
      </c>
      <c r="D518" s="27"/>
      <c r="E518" s="27" t="s">
        <v>165</v>
      </c>
      <c r="F518" s="30">
        <v>39.05</v>
      </c>
      <c r="G518" s="34">
        <f t="shared" si="114"/>
        <v>2500.72337296755</v>
      </c>
      <c r="H518" s="34">
        <f t="shared" si="115"/>
        <v>97653.2524691523</v>
      </c>
      <c r="I518" s="30"/>
      <c r="J518" s="36"/>
      <c r="K518" s="36"/>
      <c r="N518" s="16">
        <f t="shared" si="116"/>
        <v>2378.07255128198</v>
      </c>
      <c r="O518" s="16">
        <f t="shared" si="117"/>
        <v>92863.7376491275</v>
      </c>
      <c r="Q518" s="33">
        <v>2500.72337296755</v>
      </c>
      <c r="R518" s="33">
        <v>97653.2524691523</v>
      </c>
    </row>
    <row r="519" s="1" customFormat="1" ht="35.25" customHeight="1" spans="1:18">
      <c r="A519" s="22" t="s">
        <v>845</v>
      </c>
      <c r="B519" s="23" t="s">
        <v>846</v>
      </c>
      <c r="C519" s="23" t="s">
        <v>561</v>
      </c>
      <c r="D519" s="24" t="s">
        <v>847</v>
      </c>
      <c r="E519" s="22" t="s">
        <v>165</v>
      </c>
      <c r="F519" s="25">
        <v>10</v>
      </c>
      <c r="G519" s="26">
        <f t="shared" si="114"/>
        <v>28.9565451218246</v>
      </c>
      <c r="H519" s="26">
        <f t="shared" si="115"/>
        <v>289.565451218246</v>
      </c>
      <c r="I519" s="25"/>
      <c r="N519" s="16">
        <f t="shared" si="116"/>
        <v>27.5363384365275</v>
      </c>
      <c r="O519" s="16">
        <f t="shared" si="117"/>
        <v>275.363384365275</v>
      </c>
      <c r="Q519" s="16">
        <v>28.9565451218246</v>
      </c>
      <c r="R519" s="16">
        <v>289.565451218246</v>
      </c>
    </row>
    <row r="520" s="1" customFormat="1" ht="46.75" customHeight="1" spans="1:18">
      <c r="A520" s="22" t="s">
        <v>34</v>
      </c>
      <c r="B520" s="23" t="s">
        <v>848</v>
      </c>
      <c r="C520" s="23" t="s">
        <v>849</v>
      </c>
      <c r="D520" s="22"/>
      <c r="E520" s="22" t="s">
        <v>165</v>
      </c>
      <c r="F520" s="25">
        <v>10</v>
      </c>
      <c r="G520" s="26">
        <f t="shared" si="114"/>
        <v>28.9565451218246</v>
      </c>
      <c r="H520" s="26">
        <f t="shared" si="115"/>
        <v>289.565451218246</v>
      </c>
      <c r="I520" s="25"/>
      <c r="N520" s="16">
        <f t="shared" si="116"/>
        <v>27.5363384365275</v>
      </c>
      <c r="O520" s="16">
        <f t="shared" si="117"/>
        <v>275.363384365275</v>
      </c>
      <c r="Q520" s="16">
        <v>28.9565451218246</v>
      </c>
      <c r="R520" s="16">
        <v>289.565451218246</v>
      </c>
    </row>
    <row r="521" s="1" customFormat="1" ht="15.75" customHeight="1" spans="1:18">
      <c r="A521" s="22" t="s">
        <v>850</v>
      </c>
      <c r="B521" s="23" t="s">
        <v>851</v>
      </c>
      <c r="C521" s="23" t="s">
        <v>561</v>
      </c>
      <c r="D521" s="24" t="s">
        <v>852</v>
      </c>
      <c r="E521" s="22" t="s">
        <v>165</v>
      </c>
      <c r="F521" s="25">
        <v>13</v>
      </c>
      <c r="G521" s="26">
        <f t="shared" si="114"/>
        <v>50.9711270453135</v>
      </c>
      <c r="H521" s="26">
        <f t="shared" si="115"/>
        <v>662.624651589075</v>
      </c>
      <c r="I521" s="25"/>
      <c r="N521" s="16">
        <f t="shared" si="116"/>
        <v>48.4711901542815</v>
      </c>
      <c r="O521" s="16">
        <f t="shared" si="117"/>
        <v>630.12547200566</v>
      </c>
      <c r="Q521" s="16">
        <v>50.9711270453135</v>
      </c>
      <c r="R521" s="16">
        <v>662.624651589075</v>
      </c>
    </row>
    <row r="522" s="1" customFormat="1" ht="23.75" customHeight="1" spans="1:18">
      <c r="A522" s="22" t="s">
        <v>34</v>
      </c>
      <c r="B522" s="23" t="s">
        <v>853</v>
      </c>
      <c r="C522" s="23" t="s">
        <v>854</v>
      </c>
      <c r="D522" s="22"/>
      <c r="E522" s="22" t="s">
        <v>165</v>
      </c>
      <c r="F522" s="25">
        <v>13</v>
      </c>
      <c r="G522" s="26">
        <f t="shared" si="114"/>
        <v>50.9711270453135</v>
      </c>
      <c r="H522" s="26">
        <f t="shared" si="115"/>
        <v>662.624651589075</v>
      </c>
      <c r="I522" s="25"/>
      <c r="N522" s="16">
        <f t="shared" si="116"/>
        <v>48.4711901542815</v>
      </c>
      <c r="O522" s="16">
        <f t="shared" si="117"/>
        <v>630.12547200566</v>
      </c>
      <c r="Q522" s="16">
        <v>50.9711270453135</v>
      </c>
      <c r="R522" s="16">
        <v>662.624651589075</v>
      </c>
    </row>
    <row r="523" s="1" customFormat="1" ht="15.75" customHeight="1" spans="1:18">
      <c r="A523" s="22" t="s">
        <v>855</v>
      </c>
      <c r="B523" s="23" t="s">
        <v>856</v>
      </c>
      <c r="C523" s="23" t="s">
        <v>561</v>
      </c>
      <c r="D523" s="24" t="s">
        <v>857</v>
      </c>
      <c r="E523" s="22" t="s">
        <v>165</v>
      </c>
      <c r="F523" s="25">
        <v>0.5</v>
      </c>
      <c r="G523" s="26">
        <f t="shared" si="114"/>
        <v>66.3575605451861</v>
      </c>
      <c r="H523" s="26">
        <f t="shared" si="115"/>
        <v>33.1787802725931</v>
      </c>
      <c r="I523" s="25"/>
      <c r="N523" s="16">
        <f t="shared" si="116"/>
        <v>63.1029785254807</v>
      </c>
      <c r="O523" s="16">
        <f t="shared" si="117"/>
        <v>31.5514892627403</v>
      </c>
      <c r="Q523" s="16">
        <v>66.3575605451861</v>
      </c>
      <c r="R523" s="16">
        <v>33.1787802725931</v>
      </c>
    </row>
    <row r="524" s="1" customFormat="1" ht="23.75" customHeight="1" spans="1:18">
      <c r="A524" s="22" t="s">
        <v>34</v>
      </c>
      <c r="B524" s="23" t="s">
        <v>858</v>
      </c>
      <c r="C524" s="23" t="s">
        <v>859</v>
      </c>
      <c r="D524" s="22"/>
      <c r="E524" s="22" t="s">
        <v>165</v>
      </c>
      <c r="F524" s="25">
        <v>0.5</v>
      </c>
      <c r="G524" s="26">
        <f t="shared" si="114"/>
        <v>66.3480510065583</v>
      </c>
      <c r="H524" s="26">
        <f t="shared" si="115"/>
        <v>33.1787802725931</v>
      </c>
      <c r="I524" s="25"/>
      <c r="N524" s="16">
        <f t="shared" si="116"/>
        <v>63.0939353929892</v>
      </c>
      <c r="O524" s="16">
        <f t="shared" si="117"/>
        <v>31.5514892627403</v>
      </c>
      <c r="Q524" s="16">
        <v>66.3480510065583</v>
      </c>
      <c r="R524" s="16">
        <v>33.1787802725931</v>
      </c>
    </row>
    <row r="525" s="1" customFormat="1" ht="15.75" customHeight="1" spans="1:18">
      <c r="A525" s="22" t="s">
        <v>860</v>
      </c>
      <c r="B525" s="23" t="s">
        <v>861</v>
      </c>
      <c r="C525" s="23" t="s">
        <v>561</v>
      </c>
      <c r="D525" s="24" t="s">
        <v>862</v>
      </c>
      <c r="E525" s="22" t="s">
        <v>165</v>
      </c>
      <c r="F525" s="25">
        <v>1</v>
      </c>
      <c r="G525" s="26">
        <f t="shared" si="114"/>
        <v>178.532078199387</v>
      </c>
      <c r="H525" s="26">
        <f t="shared" si="115"/>
        <v>178.532078199387</v>
      </c>
      <c r="I525" s="25"/>
      <c r="N525" s="16">
        <f t="shared" si="116"/>
        <v>169.775769394866</v>
      </c>
      <c r="O525" s="16">
        <f t="shared" si="117"/>
        <v>169.775769394866</v>
      </c>
      <c r="Q525" s="16">
        <v>178.532078199387</v>
      </c>
      <c r="R525" s="16">
        <v>178.532078199387</v>
      </c>
    </row>
    <row r="526" s="1" customFormat="1" ht="38.25" customHeight="1" spans="1:18">
      <c r="A526" s="2" t="s">
        <v>18</v>
      </c>
      <c r="B526" s="2"/>
      <c r="C526" s="2"/>
      <c r="D526" s="2"/>
      <c r="E526" s="2"/>
      <c r="F526" s="2"/>
      <c r="G526" s="2"/>
      <c r="H526" s="2"/>
      <c r="I526" s="2"/>
      <c r="Q526" s="16"/>
      <c r="R526" s="16"/>
    </row>
    <row r="527" s="1" customFormat="1" ht="31" customHeight="1" spans="1:18">
      <c r="A527" s="3" t="s">
        <v>311</v>
      </c>
      <c r="B527" s="3"/>
      <c r="C527" s="3"/>
      <c r="D527" s="3"/>
      <c r="E527" s="3"/>
      <c r="F527" s="3"/>
      <c r="G527" s="3"/>
      <c r="H527" s="3"/>
      <c r="I527" s="4"/>
      <c r="Q527" s="16"/>
      <c r="R527" s="16"/>
    </row>
    <row r="528" s="1" customFormat="1" ht="17.25" customHeight="1" spans="1:18">
      <c r="A528" s="5" t="s">
        <v>2</v>
      </c>
      <c r="B528" s="5" t="s">
        <v>20</v>
      </c>
      <c r="C528" s="5" t="s">
        <v>21</v>
      </c>
      <c r="D528" s="5" t="s">
        <v>22</v>
      </c>
      <c r="E528" s="5" t="s">
        <v>23</v>
      </c>
      <c r="F528" s="18" t="s">
        <v>24</v>
      </c>
      <c r="G528" s="18" t="s">
        <v>25</v>
      </c>
      <c r="H528" s="18" t="s">
        <v>26</v>
      </c>
      <c r="I528" s="5" t="s">
        <v>27</v>
      </c>
      <c r="Q528" s="16"/>
      <c r="R528" s="16"/>
    </row>
    <row r="529" s="1" customFormat="1" ht="17.25" customHeight="1" spans="1:18">
      <c r="A529" s="5"/>
      <c r="B529" s="5"/>
      <c r="C529" s="5"/>
      <c r="D529" s="5"/>
      <c r="E529" s="5"/>
      <c r="F529" s="19"/>
      <c r="G529" s="19"/>
      <c r="H529" s="19"/>
      <c r="I529" s="5"/>
      <c r="Q529" s="16"/>
      <c r="R529" s="16"/>
    </row>
    <row r="530" s="1" customFormat="1" ht="23.75" customHeight="1" spans="1:18">
      <c r="A530" s="22" t="s">
        <v>34</v>
      </c>
      <c r="B530" s="23" t="s">
        <v>863</v>
      </c>
      <c r="C530" s="23" t="s">
        <v>864</v>
      </c>
      <c r="D530" s="22"/>
      <c r="E530" s="22" t="s">
        <v>165</v>
      </c>
      <c r="F530" s="25">
        <v>1</v>
      </c>
      <c r="G530" s="26">
        <f>Q530</f>
        <v>178.532078199387</v>
      </c>
      <c r="H530" s="26">
        <f>R530</f>
        <v>178.532078199387</v>
      </c>
      <c r="I530" s="25"/>
      <c r="N530" s="16">
        <f>G530*$P$2</f>
        <v>169.775769394866</v>
      </c>
      <c r="O530" s="16">
        <f>H530*$P$2</f>
        <v>169.775769394866</v>
      </c>
      <c r="Q530" s="16">
        <v>178.532078199387</v>
      </c>
      <c r="R530" s="16">
        <v>178.532078199387</v>
      </c>
    </row>
    <row r="531" s="1" customFormat="1" ht="46.75" customHeight="1" spans="1:18">
      <c r="A531" s="22" t="s">
        <v>865</v>
      </c>
      <c r="B531" s="23" t="s">
        <v>866</v>
      </c>
      <c r="C531" s="23" t="s">
        <v>570</v>
      </c>
      <c r="D531" s="24" t="s">
        <v>867</v>
      </c>
      <c r="E531" s="22" t="s">
        <v>354</v>
      </c>
      <c r="F531" s="25">
        <v>155.24</v>
      </c>
      <c r="G531" s="26">
        <f t="shared" ref="G531:G544" si="118">Q531</f>
        <v>18.0491043156726</v>
      </c>
      <c r="H531" s="26">
        <f t="shared" ref="H531:H544" si="119">R531</f>
        <v>2801.94751854355</v>
      </c>
      <c r="I531" s="25"/>
      <c r="N531" s="16">
        <f t="shared" ref="N531:N544" si="120">G531*$P$2</f>
        <v>17.1638654688109</v>
      </c>
      <c r="O531" s="16">
        <f t="shared" ref="O531:O544" si="121">H531*$P$2</f>
        <v>2664.5228160818</v>
      </c>
      <c r="Q531" s="16">
        <v>18.0491043156726</v>
      </c>
      <c r="R531" s="16">
        <v>2801.94751854355</v>
      </c>
    </row>
    <row r="532" s="1" customFormat="1" ht="35.25" customHeight="1" spans="1:18">
      <c r="A532" s="22" t="s">
        <v>34</v>
      </c>
      <c r="B532" s="23" t="s">
        <v>572</v>
      </c>
      <c r="C532" s="23" t="s">
        <v>573</v>
      </c>
      <c r="D532" s="22"/>
      <c r="E532" s="22" t="s">
        <v>130</v>
      </c>
      <c r="F532" s="25">
        <v>0.155</v>
      </c>
      <c r="G532" s="26">
        <f t="shared" si="118"/>
        <v>12633.3555003376</v>
      </c>
      <c r="H532" s="26">
        <f t="shared" si="119"/>
        <v>1958.1661560938</v>
      </c>
      <c r="I532" s="25"/>
      <c r="N532" s="16">
        <f t="shared" si="120"/>
        <v>12013.738212991</v>
      </c>
      <c r="O532" s="16">
        <f t="shared" si="121"/>
        <v>1862.12567011363</v>
      </c>
      <c r="Q532" s="16">
        <v>12633.3555003376</v>
      </c>
      <c r="R532" s="16">
        <v>1958.1661560938</v>
      </c>
    </row>
    <row r="533" s="1" customFormat="1" ht="35.25" customHeight="1" spans="1:18">
      <c r="A533" s="22" t="s">
        <v>102</v>
      </c>
      <c r="B533" s="23" t="s">
        <v>574</v>
      </c>
      <c r="C533" s="23" t="s">
        <v>575</v>
      </c>
      <c r="D533" s="22"/>
      <c r="E533" s="22" t="s">
        <v>130</v>
      </c>
      <c r="F533" s="25">
        <v>0.155</v>
      </c>
      <c r="G533" s="26">
        <f t="shared" si="118"/>
        <v>5441.29143608938</v>
      </c>
      <c r="H533" s="26">
        <f t="shared" si="119"/>
        <v>843.400980904637</v>
      </c>
      <c r="I533" s="25"/>
      <c r="N533" s="16">
        <f t="shared" si="120"/>
        <v>5174.41710969194</v>
      </c>
      <c r="O533" s="16">
        <f t="shared" si="121"/>
        <v>802.035420668513</v>
      </c>
      <c r="Q533" s="16">
        <v>5441.29143608938</v>
      </c>
      <c r="R533" s="16">
        <v>843.400980904637</v>
      </c>
    </row>
    <row r="534" s="1" customFormat="1" ht="23.75" customHeight="1" spans="1:18">
      <c r="A534" s="22" t="s">
        <v>868</v>
      </c>
      <c r="B534" s="23" t="s">
        <v>869</v>
      </c>
      <c r="C534" s="23" t="s">
        <v>646</v>
      </c>
      <c r="D534" s="24" t="s">
        <v>647</v>
      </c>
      <c r="E534" s="22" t="s">
        <v>165</v>
      </c>
      <c r="F534" s="25">
        <v>27.57</v>
      </c>
      <c r="G534" s="26">
        <f t="shared" si="118"/>
        <v>24.2778521169189</v>
      </c>
      <c r="H534" s="26">
        <f t="shared" si="119"/>
        <v>669.338385860343</v>
      </c>
      <c r="I534" s="25"/>
      <c r="N534" s="16">
        <f t="shared" si="120"/>
        <v>23.087117250724</v>
      </c>
      <c r="O534" s="16">
        <f t="shared" si="121"/>
        <v>636.509923544638</v>
      </c>
      <c r="Q534" s="16">
        <v>24.2778521169189</v>
      </c>
      <c r="R534" s="16">
        <v>669.338385860343</v>
      </c>
    </row>
    <row r="535" s="1" customFormat="1" ht="35.25" customHeight="1" spans="1:18">
      <c r="A535" s="22" t="s">
        <v>34</v>
      </c>
      <c r="B535" s="23" t="s">
        <v>648</v>
      </c>
      <c r="C535" s="23" t="s">
        <v>649</v>
      </c>
      <c r="D535" s="22"/>
      <c r="E535" s="22" t="s">
        <v>165</v>
      </c>
      <c r="F535" s="25">
        <v>27.57</v>
      </c>
      <c r="G535" s="26">
        <f t="shared" si="118"/>
        <v>24.2778521169189</v>
      </c>
      <c r="H535" s="26">
        <f t="shared" si="119"/>
        <v>669.338385860343</v>
      </c>
      <c r="I535" s="25"/>
      <c r="N535" s="16">
        <f t="shared" si="120"/>
        <v>23.087117250724</v>
      </c>
      <c r="O535" s="16">
        <f t="shared" si="121"/>
        <v>636.509923544638</v>
      </c>
      <c r="Q535" s="16">
        <v>24.2778521169189</v>
      </c>
      <c r="R535" s="16">
        <v>669.338385860343</v>
      </c>
    </row>
    <row r="536" s="1" customFormat="1" ht="15.75" customHeight="1" spans="1:18">
      <c r="A536" s="22" t="s">
        <v>870</v>
      </c>
      <c r="B536" s="23" t="s">
        <v>871</v>
      </c>
      <c r="C536" s="23" t="s">
        <v>577</v>
      </c>
      <c r="D536" s="24" t="s">
        <v>872</v>
      </c>
      <c r="E536" s="22" t="s">
        <v>165</v>
      </c>
      <c r="F536" s="25">
        <v>1340.61</v>
      </c>
      <c r="G536" s="26">
        <f t="shared" si="118"/>
        <v>3.68970098760851</v>
      </c>
      <c r="H536" s="26">
        <f t="shared" si="119"/>
        <v>4946.45308405021</v>
      </c>
      <c r="I536" s="25"/>
      <c r="N536" s="16">
        <f t="shared" si="120"/>
        <v>3.50873540669053</v>
      </c>
      <c r="O536" s="16">
        <f t="shared" si="121"/>
        <v>4703.84866736579</v>
      </c>
      <c r="Q536" s="16">
        <v>3.68970098760851</v>
      </c>
      <c r="R536" s="16">
        <v>4946.45308405021</v>
      </c>
    </row>
    <row r="537" s="1" customFormat="1" ht="23.75" customHeight="1" spans="1:18">
      <c r="A537" s="22" t="s">
        <v>34</v>
      </c>
      <c r="B537" s="23" t="s">
        <v>873</v>
      </c>
      <c r="C537" s="23" t="s">
        <v>874</v>
      </c>
      <c r="D537" s="22"/>
      <c r="E537" s="22" t="s">
        <v>585</v>
      </c>
      <c r="F537" s="25">
        <v>1340.61</v>
      </c>
      <c r="G537" s="26">
        <f t="shared" si="118"/>
        <v>3.68970098760851</v>
      </c>
      <c r="H537" s="26">
        <f t="shared" si="119"/>
        <v>4946.45308405021</v>
      </c>
      <c r="I537" s="25"/>
      <c r="N537" s="16">
        <f t="shared" si="120"/>
        <v>3.50873540669053</v>
      </c>
      <c r="O537" s="16">
        <f t="shared" si="121"/>
        <v>4703.84866736579</v>
      </c>
      <c r="Q537" s="16">
        <v>3.68970098760851</v>
      </c>
      <c r="R537" s="16">
        <v>4946.45308405021</v>
      </c>
    </row>
    <row r="538" s="1" customFormat="1" ht="15.75" customHeight="1" spans="1:18">
      <c r="A538" s="22" t="s">
        <v>875</v>
      </c>
      <c r="B538" s="23" t="s">
        <v>876</v>
      </c>
      <c r="C538" s="23" t="s">
        <v>577</v>
      </c>
      <c r="D538" s="24" t="s">
        <v>877</v>
      </c>
      <c r="E538" s="22" t="s">
        <v>165</v>
      </c>
      <c r="F538" s="25">
        <v>21.48</v>
      </c>
      <c r="G538" s="26">
        <f t="shared" si="118"/>
        <v>5.38239886336706</v>
      </c>
      <c r="H538" s="26">
        <f t="shared" si="119"/>
        <v>115.616970637485</v>
      </c>
      <c r="I538" s="25"/>
      <c r="N538" s="16">
        <f t="shared" si="120"/>
        <v>5.11841299017226</v>
      </c>
      <c r="O538" s="16">
        <f t="shared" si="121"/>
        <v>109.946404831297</v>
      </c>
      <c r="Q538" s="16">
        <v>5.38239886336706</v>
      </c>
      <c r="R538" s="16">
        <v>115.616970637485</v>
      </c>
    </row>
    <row r="539" s="1" customFormat="1" ht="23.75" customHeight="1" spans="1:18">
      <c r="A539" s="22" t="s">
        <v>34</v>
      </c>
      <c r="B539" s="23" t="s">
        <v>878</v>
      </c>
      <c r="C539" s="23" t="s">
        <v>879</v>
      </c>
      <c r="D539" s="22"/>
      <c r="E539" s="22" t="s">
        <v>585</v>
      </c>
      <c r="F539" s="25">
        <v>21.48</v>
      </c>
      <c r="G539" s="26">
        <f t="shared" si="118"/>
        <v>5.38239886336706</v>
      </c>
      <c r="H539" s="26">
        <f t="shared" si="119"/>
        <v>115.616970637485</v>
      </c>
      <c r="I539" s="25"/>
      <c r="N539" s="16">
        <f t="shared" si="120"/>
        <v>5.11841299017226</v>
      </c>
      <c r="O539" s="16">
        <f t="shared" si="121"/>
        <v>109.946404831297</v>
      </c>
      <c r="Q539" s="16">
        <v>5.38239886336706</v>
      </c>
      <c r="R539" s="16">
        <v>115.616970637485</v>
      </c>
    </row>
    <row r="540" s="1" customFormat="1" ht="15.75" customHeight="1" spans="1:18">
      <c r="A540" s="22" t="s">
        <v>880</v>
      </c>
      <c r="B540" s="23" t="s">
        <v>881</v>
      </c>
      <c r="C540" s="23" t="s">
        <v>577</v>
      </c>
      <c r="D540" s="24" t="s">
        <v>882</v>
      </c>
      <c r="E540" s="22" t="s">
        <v>165</v>
      </c>
      <c r="F540" s="25">
        <v>2670.69</v>
      </c>
      <c r="G540" s="26">
        <f t="shared" si="118"/>
        <v>4.17468745762922</v>
      </c>
      <c r="H540" s="26">
        <f t="shared" si="119"/>
        <v>11149.2969020743</v>
      </c>
      <c r="I540" s="25"/>
      <c r="N540" s="16">
        <f t="shared" si="120"/>
        <v>3.96993516375552</v>
      </c>
      <c r="O540" s="16">
        <f t="shared" si="121"/>
        <v>10602.4669563722</v>
      </c>
      <c r="Q540" s="16">
        <v>4.17468745762922</v>
      </c>
      <c r="R540" s="16">
        <v>11149.2969020743</v>
      </c>
    </row>
    <row r="541" s="1" customFormat="1" ht="23.75" customHeight="1" spans="1:18">
      <c r="A541" s="22" t="s">
        <v>34</v>
      </c>
      <c r="B541" s="23" t="s">
        <v>883</v>
      </c>
      <c r="C541" s="23" t="s">
        <v>884</v>
      </c>
      <c r="D541" s="22"/>
      <c r="E541" s="22" t="s">
        <v>585</v>
      </c>
      <c r="F541" s="25">
        <v>2670.69</v>
      </c>
      <c r="G541" s="26">
        <f t="shared" si="118"/>
        <v>4.17468745762922</v>
      </c>
      <c r="H541" s="26">
        <f t="shared" si="119"/>
        <v>11149.2969020743</v>
      </c>
      <c r="I541" s="25"/>
      <c r="N541" s="16">
        <f t="shared" si="120"/>
        <v>3.96993516375552</v>
      </c>
      <c r="O541" s="16">
        <f t="shared" si="121"/>
        <v>10602.4669563722</v>
      </c>
      <c r="Q541" s="16">
        <v>4.17468745762922</v>
      </c>
      <c r="R541" s="16">
        <v>11149.2969020743</v>
      </c>
    </row>
    <row r="542" s="1" customFormat="1" ht="15.75" customHeight="1" spans="1:18">
      <c r="A542" s="22" t="s">
        <v>885</v>
      </c>
      <c r="B542" s="23" t="s">
        <v>886</v>
      </c>
      <c r="C542" s="23" t="s">
        <v>577</v>
      </c>
      <c r="D542" s="24" t="s">
        <v>887</v>
      </c>
      <c r="E542" s="22" t="s">
        <v>165</v>
      </c>
      <c r="F542" s="25">
        <v>15.06</v>
      </c>
      <c r="G542" s="26">
        <f t="shared" si="118"/>
        <v>5.32534163159992</v>
      </c>
      <c r="H542" s="26">
        <f t="shared" si="119"/>
        <v>80.2034487873459</v>
      </c>
      <c r="I542" s="25"/>
      <c r="N542" s="16">
        <f t="shared" si="120"/>
        <v>5.06415419522344</v>
      </c>
      <c r="O542" s="16">
        <f t="shared" si="121"/>
        <v>76.2697794330616</v>
      </c>
      <c r="Q542" s="16">
        <v>5.32534163159992</v>
      </c>
      <c r="R542" s="16">
        <v>80.2034487873459</v>
      </c>
    </row>
    <row r="543" s="1" customFormat="1" ht="23.75" customHeight="1" spans="1:18">
      <c r="A543" s="22" t="s">
        <v>34</v>
      </c>
      <c r="B543" s="23" t="s">
        <v>888</v>
      </c>
      <c r="C543" s="23" t="s">
        <v>889</v>
      </c>
      <c r="D543" s="22"/>
      <c r="E543" s="22" t="s">
        <v>585</v>
      </c>
      <c r="F543" s="25">
        <v>15.06</v>
      </c>
      <c r="G543" s="26">
        <f t="shared" si="118"/>
        <v>5.32534163159992</v>
      </c>
      <c r="H543" s="26">
        <f t="shared" si="119"/>
        <v>80.2034487873459</v>
      </c>
      <c r="I543" s="25"/>
      <c r="N543" s="16">
        <f t="shared" si="120"/>
        <v>5.06415419522344</v>
      </c>
      <c r="O543" s="16">
        <f t="shared" si="121"/>
        <v>76.2697794330616</v>
      </c>
      <c r="Q543" s="16">
        <v>5.32534163159992</v>
      </c>
      <c r="R543" s="16">
        <v>80.2034487873459</v>
      </c>
    </row>
    <row r="544" s="1" customFormat="1" ht="15.75" customHeight="1" spans="1:18">
      <c r="A544" s="22" t="s">
        <v>890</v>
      </c>
      <c r="B544" s="23" t="s">
        <v>891</v>
      </c>
      <c r="C544" s="23" t="s">
        <v>577</v>
      </c>
      <c r="D544" s="24" t="s">
        <v>582</v>
      </c>
      <c r="E544" s="22" t="s">
        <v>165</v>
      </c>
      <c r="F544" s="25">
        <v>19.86</v>
      </c>
      <c r="G544" s="26">
        <f t="shared" si="118"/>
        <v>4.7547693139285</v>
      </c>
      <c r="H544" s="26">
        <f t="shared" si="119"/>
        <v>94.42971857462</v>
      </c>
      <c r="I544" s="25"/>
      <c r="N544" s="16">
        <f t="shared" si="120"/>
        <v>4.52156624573522</v>
      </c>
      <c r="O544" s="16">
        <f t="shared" si="121"/>
        <v>89.7983056403014</v>
      </c>
      <c r="Q544" s="16">
        <v>4.7547693139285</v>
      </c>
      <c r="R544" s="16">
        <v>94.42971857462</v>
      </c>
    </row>
    <row r="545" s="1" customFormat="1" ht="38.25" customHeight="1" spans="1:18">
      <c r="A545" s="2" t="s">
        <v>18</v>
      </c>
      <c r="B545" s="2"/>
      <c r="C545" s="2"/>
      <c r="D545" s="2"/>
      <c r="E545" s="2"/>
      <c r="F545" s="2"/>
      <c r="G545" s="2"/>
      <c r="H545" s="2"/>
      <c r="I545" s="2"/>
      <c r="Q545" s="16"/>
      <c r="R545" s="16"/>
    </row>
    <row r="546" s="1" customFormat="1" ht="31" customHeight="1" spans="1:18">
      <c r="A546" s="3" t="s">
        <v>311</v>
      </c>
      <c r="B546" s="3"/>
      <c r="C546" s="3"/>
      <c r="D546" s="3"/>
      <c r="E546" s="3"/>
      <c r="F546" s="3"/>
      <c r="G546" s="3"/>
      <c r="H546" s="3"/>
      <c r="I546" s="4"/>
      <c r="Q546" s="16"/>
      <c r="R546" s="16"/>
    </row>
    <row r="547" s="1" customFormat="1" ht="17.25" customHeight="1" spans="1:18">
      <c r="A547" s="5" t="s">
        <v>2</v>
      </c>
      <c r="B547" s="5" t="s">
        <v>20</v>
      </c>
      <c r="C547" s="5" t="s">
        <v>21</v>
      </c>
      <c r="D547" s="5" t="s">
        <v>22</v>
      </c>
      <c r="E547" s="5" t="s">
        <v>23</v>
      </c>
      <c r="F547" s="18" t="s">
        <v>24</v>
      </c>
      <c r="G547" s="18" t="s">
        <v>25</v>
      </c>
      <c r="H547" s="18" t="s">
        <v>26</v>
      </c>
      <c r="I547" s="5" t="s">
        <v>27</v>
      </c>
      <c r="Q547" s="16"/>
      <c r="R547" s="16"/>
    </row>
    <row r="548" s="1" customFormat="1" ht="17.25" customHeight="1" spans="1:18">
      <c r="A548" s="5"/>
      <c r="B548" s="5"/>
      <c r="C548" s="5"/>
      <c r="D548" s="5"/>
      <c r="E548" s="5"/>
      <c r="F548" s="19"/>
      <c r="G548" s="19"/>
      <c r="H548" s="19"/>
      <c r="I548" s="5"/>
      <c r="Q548" s="16"/>
      <c r="R548" s="16"/>
    </row>
    <row r="549" s="1" customFormat="1" ht="23.75" customHeight="1" spans="1:18">
      <c r="A549" s="22" t="s">
        <v>34</v>
      </c>
      <c r="B549" s="23" t="s">
        <v>892</v>
      </c>
      <c r="C549" s="23" t="s">
        <v>584</v>
      </c>
      <c r="D549" s="22"/>
      <c r="E549" s="22" t="s">
        <v>585</v>
      </c>
      <c r="F549" s="25">
        <v>19.86</v>
      </c>
      <c r="G549" s="26">
        <f>Q549</f>
        <v>4.7547693139285</v>
      </c>
      <c r="H549" s="26">
        <f>R549</f>
        <v>94.42971857462</v>
      </c>
      <c r="I549" s="25"/>
      <c r="N549" s="16">
        <f>G549*$P$2</f>
        <v>4.52156624573522</v>
      </c>
      <c r="O549" s="16">
        <f>H549*$P$2</f>
        <v>89.7983056403014</v>
      </c>
      <c r="Q549" s="16">
        <v>4.7547693139285</v>
      </c>
      <c r="R549" s="16">
        <v>94.42971857462</v>
      </c>
    </row>
    <row r="550" s="1" customFormat="1" ht="23.75" customHeight="1" spans="1:18">
      <c r="A550" s="22" t="s">
        <v>893</v>
      </c>
      <c r="B550" s="23" t="s">
        <v>894</v>
      </c>
      <c r="C550" s="23" t="s">
        <v>577</v>
      </c>
      <c r="D550" s="24" t="s">
        <v>895</v>
      </c>
      <c r="E550" s="22" t="s">
        <v>165</v>
      </c>
      <c r="F550" s="25">
        <v>163.27</v>
      </c>
      <c r="G550" s="26">
        <f t="shared" ref="G550:G562" si="122">Q550</f>
        <v>9.36689554843914</v>
      </c>
      <c r="H550" s="26">
        <f t="shared" ref="H550:H562" si="123">R550</f>
        <v>1529.33351167059</v>
      </c>
      <c r="I550" s="25"/>
      <c r="N550" s="16">
        <f t="shared" ref="N550:N562" si="124">G550*$P$2</f>
        <v>8.90748550409837</v>
      </c>
      <c r="O550" s="16">
        <f t="shared" ref="O550:O562" si="125">H550*$P$2</f>
        <v>1454.32561041077</v>
      </c>
      <c r="Q550" s="16">
        <v>9.36689554843914</v>
      </c>
      <c r="R550" s="16">
        <v>1529.33351167059</v>
      </c>
    </row>
    <row r="551" s="1" customFormat="1" ht="23.75" customHeight="1" spans="1:18">
      <c r="A551" s="22" t="s">
        <v>34</v>
      </c>
      <c r="B551" s="23" t="s">
        <v>896</v>
      </c>
      <c r="C551" s="23" t="s">
        <v>897</v>
      </c>
      <c r="D551" s="22"/>
      <c r="E551" s="22" t="s">
        <v>165</v>
      </c>
      <c r="F551" s="25">
        <v>163.27</v>
      </c>
      <c r="G551" s="26">
        <f t="shared" si="122"/>
        <v>9.36689554843914</v>
      </c>
      <c r="H551" s="26">
        <f t="shared" si="123"/>
        <v>1529.33351167059</v>
      </c>
      <c r="I551" s="25"/>
      <c r="N551" s="16">
        <f t="shared" si="124"/>
        <v>8.90748550409837</v>
      </c>
      <c r="O551" s="16">
        <f t="shared" si="125"/>
        <v>1454.32561041077</v>
      </c>
      <c r="Q551" s="16">
        <v>9.36689554843914</v>
      </c>
      <c r="R551" s="16">
        <v>1529.33351167059</v>
      </c>
    </row>
    <row r="552" s="1" customFormat="1" ht="23.75" customHeight="1" spans="1:18">
      <c r="A552" s="22" t="s">
        <v>898</v>
      </c>
      <c r="B552" s="23" t="s">
        <v>899</v>
      </c>
      <c r="C552" s="23" t="s">
        <v>900</v>
      </c>
      <c r="D552" s="24" t="s">
        <v>901</v>
      </c>
      <c r="E552" s="22" t="s">
        <v>165</v>
      </c>
      <c r="F552" s="25">
        <v>16.4</v>
      </c>
      <c r="G552" s="26">
        <f t="shared" si="122"/>
        <v>230.587292648276</v>
      </c>
      <c r="H552" s="26">
        <f t="shared" si="123"/>
        <v>3781.62969752401</v>
      </c>
      <c r="I552" s="25"/>
      <c r="N552" s="16">
        <f t="shared" si="124"/>
        <v>219.277876653175</v>
      </c>
      <c r="O552" s="16">
        <f t="shared" si="125"/>
        <v>3596.15536848557</v>
      </c>
      <c r="Q552" s="16">
        <v>230.587292648276</v>
      </c>
      <c r="R552" s="16">
        <v>3781.62969752401</v>
      </c>
    </row>
    <row r="553" s="1" customFormat="1" ht="35.25" customHeight="1" spans="1:18">
      <c r="A553" s="22" t="s">
        <v>34</v>
      </c>
      <c r="B553" s="23" t="s">
        <v>902</v>
      </c>
      <c r="C553" s="23" t="s">
        <v>903</v>
      </c>
      <c r="D553" s="22"/>
      <c r="E553" s="22" t="s">
        <v>165</v>
      </c>
      <c r="F553" s="25">
        <v>16.4</v>
      </c>
      <c r="G553" s="26">
        <f t="shared" si="122"/>
        <v>230.587292648276</v>
      </c>
      <c r="H553" s="26">
        <f t="shared" si="123"/>
        <v>3781.62969752401</v>
      </c>
      <c r="I553" s="25"/>
      <c r="N553" s="16">
        <f t="shared" si="124"/>
        <v>219.277876653175</v>
      </c>
      <c r="O553" s="16">
        <f t="shared" si="125"/>
        <v>3596.15536848557</v>
      </c>
      <c r="Q553" s="16">
        <v>230.587292648276</v>
      </c>
      <c r="R553" s="16">
        <v>3781.62969752401</v>
      </c>
    </row>
    <row r="554" s="1" customFormat="1" ht="23.75" customHeight="1" spans="1:18">
      <c r="A554" s="22" t="s">
        <v>904</v>
      </c>
      <c r="B554" s="23" t="s">
        <v>905</v>
      </c>
      <c r="C554" s="23" t="s">
        <v>900</v>
      </c>
      <c r="D554" s="24" t="s">
        <v>906</v>
      </c>
      <c r="E554" s="22" t="s">
        <v>165</v>
      </c>
      <c r="F554" s="25">
        <v>93.02</v>
      </c>
      <c r="G554" s="26">
        <f t="shared" si="122"/>
        <v>93.1744594757429</v>
      </c>
      <c r="H554" s="26">
        <f t="shared" si="123"/>
        <v>8667.08860081514</v>
      </c>
      <c r="I554" s="25"/>
      <c r="N554" s="16">
        <f t="shared" si="124"/>
        <v>88.6046121514273</v>
      </c>
      <c r="O554" s="16">
        <f t="shared" si="125"/>
        <v>8242.00138405107</v>
      </c>
      <c r="Q554" s="16">
        <v>93.1744594757429</v>
      </c>
      <c r="R554" s="16">
        <v>8667.08860081514</v>
      </c>
    </row>
    <row r="555" s="1" customFormat="1" ht="35.25" customHeight="1" spans="1:18">
      <c r="A555" s="22" t="s">
        <v>34</v>
      </c>
      <c r="B555" s="23" t="s">
        <v>907</v>
      </c>
      <c r="C555" s="23" t="s">
        <v>908</v>
      </c>
      <c r="D555" s="22"/>
      <c r="E555" s="22" t="s">
        <v>165</v>
      </c>
      <c r="F555" s="25">
        <v>93.02</v>
      </c>
      <c r="G555" s="26">
        <f t="shared" si="122"/>
        <v>93.1744594757429</v>
      </c>
      <c r="H555" s="26">
        <f t="shared" si="123"/>
        <v>8667.08860081514</v>
      </c>
      <c r="I555" s="25"/>
      <c r="N555" s="16">
        <f t="shared" si="124"/>
        <v>88.6046121514273</v>
      </c>
      <c r="O555" s="16">
        <f t="shared" si="125"/>
        <v>8242.00138405107</v>
      </c>
      <c r="Q555" s="16">
        <v>93.1744594757429</v>
      </c>
      <c r="R555" s="16">
        <v>8667.08860081514</v>
      </c>
    </row>
    <row r="556" s="1" customFormat="1" ht="23.75" customHeight="1" spans="1:18">
      <c r="A556" s="22" t="s">
        <v>909</v>
      </c>
      <c r="B556" s="23" t="s">
        <v>910</v>
      </c>
      <c r="C556" s="23" t="s">
        <v>900</v>
      </c>
      <c r="D556" s="24" t="s">
        <v>911</v>
      </c>
      <c r="E556" s="22" t="s">
        <v>165</v>
      </c>
      <c r="F556" s="25">
        <v>16.4</v>
      </c>
      <c r="G556" s="26">
        <f t="shared" si="122"/>
        <v>62.5632546326712</v>
      </c>
      <c r="H556" s="26">
        <f t="shared" si="123"/>
        <v>1026.04117979126</v>
      </c>
      <c r="I556" s="25"/>
      <c r="N556" s="16">
        <f t="shared" si="124"/>
        <v>59.494768661384</v>
      </c>
      <c r="O556" s="16">
        <f t="shared" si="125"/>
        <v>975.717823299694</v>
      </c>
      <c r="Q556" s="16">
        <v>62.5632546326712</v>
      </c>
      <c r="R556" s="16">
        <v>1026.04117979126</v>
      </c>
    </row>
    <row r="557" s="1" customFormat="1" ht="35.25" customHeight="1" spans="1:18">
      <c r="A557" s="22" t="s">
        <v>34</v>
      </c>
      <c r="B557" s="23" t="s">
        <v>912</v>
      </c>
      <c r="C557" s="23" t="s">
        <v>913</v>
      </c>
      <c r="D557" s="22"/>
      <c r="E557" s="22" t="s">
        <v>165</v>
      </c>
      <c r="F557" s="25">
        <v>16.4</v>
      </c>
      <c r="G557" s="26">
        <f t="shared" si="122"/>
        <v>62.5632546326712</v>
      </c>
      <c r="H557" s="26">
        <f t="shared" si="123"/>
        <v>1026.04117979126</v>
      </c>
      <c r="I557" s="25"/>
      <c r="N557" s="16">
        <f t="shared" si="124"/>
        <v>59.494768661384</v>
      </c>
      <c r="O557" s="16">
        <f t="shared" si="125"/>
        <v>975.717823299694</v>
      </c>
      <c r="Q557" s="16">
        <v>62.5632546326712</v>
      </c>
      <c r="R557" s="16">
        <v>1026.04117979126</v>
      </c>
    </row>
    <row r="558" s="1" customFormat="1" ht="23.75" customHeight="1" spans="1:18">
      <c r="A558" s="22" t="s">
        <v>914</v>
      </c>
      <c r="B558" s="23" t="s">
        <v>915</v>
      </c>
      <c r="C558" s="23" t="s">
        <v>900</v>
      </c>
      <c r="D558" s="24" t="s">
        <v>916</v>
      </c>
      <c r="E558" s="22" t="s">
        <v>165</v>
      </c>
      <c r="F558" s="25">
        <v>48.95</v>
      </c>
      <c r="G558" s="26">
        <f t="shared" si="122"/>
        <v>33.7113144357531</v>
      </c>
      <c r="H558" s="26">
        <f t="shared" si="123"/>
        <v>1650.17121901477</v>
      </c>
      <c r="I558" s="25"/>
      <c r="N558" s="16">
        <f t="shared" si="124"/>
        <v>32.0579046822627</v>
      </c>
      <c r="O558" s="16">
        <f t="shared" si="125"/>
        <v>1569.23669497988</v>
      </c>
      <c r="Q558" s="16">
        <v>33.7113144357531</v>
      </c>
      <c r="R558" s="16">
        <v>1650.17121901477</v>
      </c>
    </row>
    <row r="559" s="1" customFormat="1" ht="23.75" customHeight="1" spans="1:18">
      <c r="A559" s="22" t="s">
        <v>34</v>
      </c>
      <c r="B559" s="23" t="s">
        <v>917</v>
      </c>
      <c r="C559" s="23" t="s">
        <v>918</v>
      </c>
      <c r="D559" s="22"/>
      <c r="E559" s="22" t="s">
        <v>165</v>
      </c>
      <c r="F559" s="25">
        <v>48.95</v>
      </c>
      <c r="G559" s="26">
        <f t="shared" si="122"/>
        <v>33.7113144357531</v>
      </c>
      <c r="H559" s="26">
        <f t="shared" si="123"/>
        <v>1650.17121901477</v>
      </c>
      <c r="I559" s="25"/>
      <c r="N559" s="16">
        <f t="shared" si="124"/>
        <v>32.0579046822627</v>
      </c>
      <c r="O559" s="16">
        <f t="shared" si="125"/>
        <v>1569.23669497988</v>
      </c>
      <c r="Q559" s="16">
        <v>33.7113144357531</v>
      </c>
      <c r="R559" s="16">
        <v>1650.17121901477</v>
      </c>
    </row>
    <row r="560" s="1" customFormat="1" ht="23.75" customHeight="1" spans="1:18">
      <c r="A560" s="22" t="s">
        <v>919</v>
      </c>
      <c r="B560" s="23" t="s">
        <v>920</v>
      </c>
      <c r="C560" s="23" t="s">
        <v>921</v>
      </c>
      <c r="D560" s="24" t="s">
        <v>922</v>
      </c>
      <c r="E560" s="22" t="s">
        <v>89</v>
      </c>
      <c r="F560" s="25">
        <v>2</v>
      </c>
      <c r="G560" s="26">
        <f t="shared" si="122"/>
        <v>223.654838988569</v>
      </c>
      <c r="H560" s="26">
        <f t="shared" si="123"/>
        <v>447.309677977137</v>
      </c>
      <c r="I560" s="25"/>
      <c r="N560" s="16">
        <f t="shared" si="124"/>
        <v>212.685433066893</v>
      </c>
      <c r="O560" s="16">
        <f t="shared" si="125"/>
        <v>425.370866133786</v>
      </c>
      <c r="Q560" s="16">
        <v>223.654838988569</v>
      </c>
      <c r="R560" s="16">
        <v>447.309677977137</v>
      </c>
    </row>
    <row r="561" s="1" customFormat="1" ht="35.25" customHeight="1" spans="1:18">
      <c r="A561" s="22" t="s">
        <v>34</v>
      </c>
      <c r="B561" s="23" t="s">
        <v>923</v>
      </c>
      <c r="C561" s="23" t="s">
        <v>924</v>
      </c>
      <c r="D561" s="22"/>
      <c r="E561" s="22" t="s">
        <v>89</v>
      </c>
      <c r="F561" s="25">
        <v>2</v>
      </c>
      <c r="G561" s="26">
        <f t="shared" si="122"/>
        <v>223.654838988569</v>
      </c>
      <c r="H561" s="26">
        <f t="shared" si="123"/>
        <v>447.309677977137</v>
      </c>
      <c r="I561" s="25"/>
      <c r="N561" s="16">
        <f t="shared" si="124"/>
        <v>212.685433066893</v>
      </c>
      <c r="O561" s="16">
        <f t="shared" si="125"/>
        <v>425.370866133786</v>
      </c>
      <c r="Q561" s="16">
        <v>223.654838988569</v>
      </c>
      <c r="R561" s="16">
        <v>447.309677977137</v>
      </c>
    </row>
    <row r="562" s="1" customFormat="1" ht="23.75" customHeight="1" spans="1:18">
      <c r="A562" s="22" t="s">
        <v>925</v>
      </c>
      <c r="B562" s="23" t="s">
        <v>926</v>
      </c>
      <c r="C562" s="23" t="s">
        <v>921</v>
      </c>
      <c r="D562" s="24" t="s">
        <v>927</v>
      </c>
      <c r="E562" s="22" t="s">
        <v>89</v>
      </c>
      <c r="F562" s="25">
        <v>4</v>
      </c>
      <c r="G562" s="26">
        <f t="shared" si="122"/>
        <v>117.385744822267</v>
      </c>
      <c r="H562" s="26">
        <f t="shared" si="123"/>
        <v>469.542979289067</v>
      </c>
      <c r="I562" s="25"/>
      <c r="N562" s="16">
        <f t="shared" si="124"/>
        <v>111.628427474711</v>
      </c>
      <c r="O562" s="16">
        <f t="shared" si="125"/>
        <v>446.513709898844</v>
      </c>
      <c r="Q562" s="16">
        <v>117.385744822267</v>
      </c>
      <c r="R562" s="16">
        <v>469.542979289067</v>
      </c>
    </row>
    <row r="563" s="1" customFormat="1" ht="38.25" customHeight="1" spans="1:18">
      <c r="A563" s="2" t="s">
        <v>18</v>
      </c>
      <c r="B563" s="2"/>
      <c r="C563" s="2"/>
      <c r="D563" s="2"/>
      <c r="E563" s="2"/>
      <c r="F563" s="2"/>
      <c r="G563" s="2"/>
      <c r="H563" s="2"/>
      <c r="I563" s="2"/>
      <c r="Q563" s="16"/>
      <c r="R563" s="16"/>
    </row>
    <row r="564" s="1" customFormat="1" ht="31" customHeight="1" spans="1:18">
      <c r="A564" s="3" t="s">
        <v>311</v>
      </c>
      <c r="B564" s="3"/>
      <c r="C564" s="3"/>
      <c r="D564" s="3"/>
      <c r="E564" s="3"/>
      <c r="F564" s="3"/>
      <c r="G564" s="3"/>
      <c r="H564" s="3"/>
      <c r="I564" s="4"/>
      <c r="Q564" s="16"/>
      <c r="R564" s="16"/>
    </row>
    <row r="565" s="1" customFormat="1" ht="17.25" customHeight="1" spans="1:18">
      <c r="A565" s="5" t="s">
        <v>2</v>
      </c>
      <c r="B565" s="5" t="s">
        <v>20</v>
      </c>
      <c r="C565" s="5" t="s">
        <v>21</v>
      </c>
      <c r="D565" s="5" t="s">
        <v>22</v>
      </c>
      <c r="E565" s="5" t="s">
        <v>23</v>
      </c>
      <c r="F565" s="18" t="s">
        <v>24</v>
      </c>
      <c r="G565" s="18" t="s">
        <v>25</v>
      </c>
      <c r="H565" s="18" t="s">
        <v>26</v>
      </c>
      <c r="I565" s="5" t="s">
        <v>27</v>
      </c>
      <c r="Q565" s="16"/>
      <c r="R565" s="16"/>
    </row>
    <row r="566" s="1" customFormat="1" ht="17.25" customHeight="1" spans="1:18">
      <c r="A566" s="5"/>
      <c r="B566" s="5"/>
      <c r="C566" s="5"/>
      <c r="D566" s="5"/>
      <c r="E566" s="5"/>
      <c r="F566" s="19"/>
      <c r="G566" s="19"/>
      <c r="H566" s="19"/>
      <c r="I566" s="5"/>
      <c r="Q566" s="16"/>
      <c r="R566" s="16"/>
    </row>
    <row r="567" s="1" customFormat="1" ht="35.25" customHeight="1" spans="1:18">
      <c r="A567" s="22" t="s">
        <v>34</v>
      </c>
      <c r="B567" s="23" t="s">
        <v>928</v>
      </c>
      <c r="C567" s="23" t="s">
        <v>929</v>
      </c>
      <c r="D567" s="22"/>
      <c r="E567" s="22" t="s">
        <v>89</v>
      </c>
      <c r="F567" s="25">
        <v>4</v>
      </c>
      <c r="G567" s="26">
        <f>Q567</f>
        <v>117.385744822267</v>
      </c>
      <c r="H567" s="26">
        <f>R567</f>
        <v>469.542979289067</v>
      </c>
      <c r="I567" s="25"/>
      <c r="N567" s="16">
        <f>G567*$P$2</f>
        <v>111.628427474711</v>
      </c>
      <c r="O567" s="16">
        <f>H567*$P$2</f>
        <v>446.513709898844</v>
      </c>
      <c r="Q567" s="16">
        <v>117.385744822267</v>
      </c>
      <c r="R567" s="16">
        <v>469.542979289067</v>
      </c>
    </row>
    <row r="568" s="1" customFormat="1" ht="23.75" customHeight="1" spans="1:18">
      <c r="A568" s="22" t="s">
        <v>930</v>
      </c>
      <c r="B568" s="23" t="s">
        <v>931</v>
      </c>
      <c r="C568" s="23" t="s">
        <v>921</v>
      </c>
      <c r="D568" s="24" t="s">
        <v>932</v>
      </c>
      <c r="E568" s="22" t="s">
        <v>89</v>
      </c>
      <c r="F568" s="25">
        <v>2</v>
      </c>
      <c r="G568" s="26">
        <f>Q568</f>
        <v>94.2775659565743</v>
      </c>
      <c r="H568" s="26">
        <f>R568</f>
        <v>188.555131913149</v>
      </c>
      <c r="I568" s="25"/>
      <c r="N568" s="16">
        <f>G568*$P$2</f>
        <v>89.6536155204379</v>
      </c>
      <c r="O568" s="16">
        <f>H568*$P$2</f>
        <v>179.307231040876</v>
      </c>
      <c r="Q568" s="16">
        <v>94.2775659565743</v>
      </c>
      <c r="R568" s="16">
        <v>188.555131913149</v>
      </c>
    </row>
    <row r="569" s="1" customFormat="1" ht="35.25" customHeight="1" spans="1:18">
      <c r="A569" s="22" t="s">
        <v>34</v>
      </c>
      <c r="B569" s="23" t="s">
        <v>933</v>
      </c>
      <c r="C569" s="23" t="s">
        <v>934</v>
      </c>
      <c r="D569" s="22"/>
      <c r="E569" s="22" t="s">
        <v>89</v>
      </c>
      <c r="F569" s="25">
        <v>2</v>
      </c>
      <c r="G569" s="26">
        <f t="shared" ref="G569:G574" si="126">Q569</f>
        <v>94.2775659565743</v>
      </c>
      <c r="H569" s="26">
        <f t="shared" ref="H569:H574" si="127">R569</f>
        <v>188.555131913149</v>
      </c>
      <c r="I569" s="25"/>
      <c r="N569" s="16">
        <f>G569*$P$2</f>
        <v>89.6536155204379</v>
      </c>
      <c r="O569" s="16">
        <f>H569*$P$2</f>
        <v>179.307231040876</v>
      </c>
      <c r="Q569" s="16">
        <v>94.2775659565743</v>
      </c>
      <c r="R569" s="16">
        <v>188.555131913149</v>
      </c>
    </row>
    <row r="570" s="1" customFormat="1" ht="23.75" customHeight="1" spans="1:18">
      <c r="A570" s="22" t="s">
        <v>935</v>
      </c>
      <c r="B570" s="23" t="s">
        <v>936</v>
      </c>
      <c r="C570" s="23" t="s">
        <v>921</v>
      </c>
      <c r="D570" s="24" t="s">
        <v>937</v>
      </c>
      <c r="E570" s="22" t="s">
        <v>89</v>
      </c>
      <c r="F570" s="25">
        <v>2</v>
      </c>
      <c r="G570" s="26">
        <f t="shared" si="126"/>
        <v>94.2775659565743</v>
      </c>
      <c r="H570" s="26">
        <f t="shared" si="127"/>
        <v>188.555131913149</v>
      </c>
      <c r="I570" s="25"/>
      <c r="N570" s="16">
        <f>G570*$P$2</f>
        <v>89.6536155204379</v>
      </c>
      <c r="O570" s="16">
        <f>H570*$P$2</f>
        <v>179.307231040876</v>
      </c>
      <c r="Q570" s="16">
        <v>94.2775659565743</v>
      </c>
      <c r="R570" s="16">
        <v>188.555131913149</v>
      </c>
    </row>
    <row r="571" s="1" customFormat="1" ht="35.25" customHeight="1" spans="1:18">
      <c r="A571" s="22" t="s">
        <v>34</v>
      </c>
      <c r="B571" s="23" t="s">
        <v>938</v>
      </c>
      <c r="C571" s="23" t="s">
        <v>939</v>
      </c>
      <c r="D571" s="22"/>
      <c r="E571" s="22" t="s">
        <v>89</v>
      </c>
      <c r="F571" s="25">
        <v>2</v>
      </c>
      <c r="G571" s="26">
        <f t="shared" si="126"/>
        <v>94.2775659565743</v>
      </c>
      <c r="H571" s="26">
        <f t="shared" si="127"/>
        <v>188.555131913149</v>
      </c>
      <c r="I571" s="25"/>
      <c r="N571" s="16">
        <f>G571*$P$2</f>
        <v>89.6536155204379</v>
      </c>
      <c r="O571" s="16">
        <f>H571*$P$2</f>
        <v>179.307231040876</v>
      </c>
      <c r="Q571" s="16">
        <v>94.2775659565743</v>
      </c>
      <c r="R571" s="16">
        <v>188.555131913149</v>
      </c>
    </row>
    <row r="572" s="1" customFormat="1" ht="15.75" customHeight="1" spans="1:18">
      <c r="A572" s="22"/>
      <c r="B572" s="22"/>
      <c r="C572" s="22" t="s">
        <v>105</v>
      </c>
      <c r="D572" s="22"/>
      <c r="E572" s="22"/>
      <c r="F572" s="22"/>
      <c r="G572" s="25"/>
      <c r="H572" s="26">
        <f t="shared" si="127"/>
        <v>240736.728130402</v>
      </c>
      <c r="I572" s="25"/>
      <c r="O572" s="16">
        <f>H572*$P$2</f>
        <v>228929.521529997</v>
      </c>
      <c r="Q572" s="16"/>
      <c r="R572" s="16">
        <v>240736.728130402</v>
      </c>
    </row>
    <row r="573" s="1" customFormat="1" ht="15.75" customHeight="1" spans="1:18">
      <c r="A573" s="22" t="s">
        <v>940</v>
      </c>
      <c r="B573" s="22" t="s">
        <v>941</v>
      </c>
      <c r="C573" s="10"/>
      <c r="D573" s="10"/>
      <c r="E573" s="10"/>
      <c r="F573" s="10"/>
      <c r="G573" s="10"/>
      <c r="H573" s="10"/>
      <c r="I573" s="10"/>
      <c r="Q573" s="16"/>
      <c r="R573" s="16"/>
    </row>
    <row r="574" s="1" customFormat="1" ht="57.5" customHeight="1" spans="1:18">
      <c r="A574" s="22" t="s">
        <v>6</v>
      </c>
      <c r="B574" s="23" t="s">
        <v>942</v>
      </c>
      <c r="C574" s="23" t="s">
        <v>943</v>
      </c>
      <c r="D574" s="24" t="s">
        <v>944</v>
      </c>
      <c r="E574" s="22" t="s">
        <v>623</v>
      </c>
      <c r="F574" s="25">
        <v>5</v>
      </c>
      <c r="G574" s="26">
        <f t="shared" si="126"/>
        <v>5229.80880654447</v>
      </c>
      <c r="H574" s="26">
        <f t="shared" si="127"/>
        <v>26149.0440327223</v>
      </c>
      <c r="I574" s="25"/>
      <c r="N574" s="16">
        <f>G574*$P$2</f>
        <v>4973.30688621413</v>
      </c>
      <c r="O574" s="16">
        <f>H574*$P$2</f>
        <v>24866.5344310706</v>
      </c>
      <c r="Q574" s="16">
        <v>5229.80880654447</v>
      </c>
      <c r="R574" s="16">
        <v>26149.0440327223</v>
      </c>
    </row>
    <row r="575" s="1" customFormat="1" ht="80" customHeight="1" spans="1:18">
      <c r="A575" s="22" t="s">
        <v>34</v>
      </c>
      <c r="B575" s="23" t="s">
        <v>945</v>
      </c>
      <c r="C575" s="23" t="s">
        <v>946</v>
      </c>
      <c r="D575" s="22"/>
      <c r="E575" s="22" t="s">
        <v>623</v>
      </c>
      <c r="F575" s="25">
        <v>5</v>
      </c>
      <c r="G575" s="26">
        <f>Q575</f>
        <v>5229.80880654447</v>
      </c>
      <c r="H575" s="26">
        <f>R575</f>
        <v>26149.0440327223</v>
      </c>
      <c r="I575" s="25"/>
      <c r="N575" s="16">
        <f>G575*$P$2</f>
        <v>4973.30688621413</v>
      </c>
      <c r="O575" s="16">
        <f>H575*$P$2</f>
        <v>24866.5344310706</v>
      </c>
      <c r="Q575" s="16">
        <v>5229.80880654447</v>
      </c>
      <c r="R575" s="16">
        <v>26149.0440327223</v>
      </c>
    </row>
    <row r="576" s="1" customFormat="1" ht="57.5" customHeight="1" spans="1:18">
      <c r="A576" s="22" t="s">
        <v>8</v>
      </c>
      <c r="B576" s="23" t="s">
        <v>947</v>
      </c>
      <c r="C576" s="23" t="s">
        <v>943</v>
      </c>
      <c r="D576" s="24" t="s">
        <v>948</v>
      </c>
      <c r="E576" s="22" t="s">
        <v>623</v>
      </c>
      <c r="F576" s="25">
        <v>2</v>
      </c>
      <c r="G576" s="26">
        <f>Q576</f>
        <v>5332.42623787767</v>
      </c>
      <c r="H576" s="26">
        <f>R576</f>
        <v>10664.8524757553</v>
      </c>
      <c r="I576" s="25"/>
      <c r="N576" s="16">
        <f>G576*$P$2</f>
        <v>5070.89132892959</v>
      </c>
      <c r="O576" s="16">
        <f>H576*$P$2</f>
        <v>10141.7826578592</v>
      </c>
      <c r="Q576" s="16">
        <v>5332.42623787767</v>
      </c>
      <c r="R576" s="16">
        <v>10664.8524757553</v>
      </c>
    </row>
    <row r="577" s="1" customFormat="1" ht="38.25" customHeight="1" spans="1:18">
      <c r="A577" s="2" t="s">
        <v>18</v>
      </c>
      <c r="B577" s="2"/>
      <c r="C577" s="2"/>
      <c r="D577" s="2"/>
      <c r="E577" s="2"/>
      <c r="F577" s="2"/>
      <c r="G577" s="2"/>
      <c r="H577" s="2"/>
      <c r="I577" s="2"/>
      <c r="Q577" s="16"/>
      <c r="R577" s="16"/>
    </row>
    <row r="578" s="1" customFormat="1" ht="31" customHeight="1" spans="1:18">
      <c r="A578" s="3" t="s">
        <v>311</v>
      </c>
      <c r="B578" s="3"/>
      <c r="C578" s="3"/>
      <c r="D578" s="3"/>
      <c r="E578" s="3"/>
      <c r="F578" s="3"/>
      <c r="G578" s="3"/>
      <c r="H578" s="3"/>
      <c r="I578" s="4"/>
      <c r="Q578" s="16"/>
      <c r="R578" s="16"/>
    </row>
    <row r="579" s="1" customFormat="1" ht="17.25" customHeight="1" spans="1:18">
      <c r="A579" s="5" t="s">
        <v>2</v>
      </c>
      <c r="B579" s="5" t="s">
        <v>20</v>
      </c>
      <c r="C579" s="5" t="s">
        <v>21</v>
      </c>
      <c r="D579" s="5" t="s">
        <v>22</v>
      </c>
      <c r="E579" s="5" t="s">
        <v>23</v>
      </c>
      <c r="F579" s="18" t="s">
        <v>24</v>
      </c>
      <c r="G579" s="18" t="s">
        <v>25</v>
      </c>
      <c r="H579" s="18" t="s">
        <v>26</v>
      </c>
      <c r="I579" s="5" t="s">
        <v>27</v>
      </c>
      <c r="Q579" s="16"/>
      <c r="R579" s="16"/>
    </row>
    <row r="580" s="1" customFormat="1" ht="17.25" customHeight="1" spans="1:18">
      <c r="A580" s="5"/>
      <c r="B580" s="5"/>
      <c r="C580" s="5"/>
      <c r="D580" s="5"/>
      <c r="E580" s="5"/>
      <c r="F580" s="19"/>
      <c r="G580" s="19"/>
      <c r="H580" s="19"/>
      <c r="I580" s="5"/>
      <c r="Q580" s="16"/>
      <c r="R580" s="16"/>
    </row>
    <row r="581" s="1" customFormat="1" ht="69" customHeight="1" spans="1:18">
      <c r="A581" s="22" t="s">
        <v>34</v>
      </c>
      <c r="B581" s="23" t="s">
        <v>945</v>
      </c>
      <c r="C581" s="23" t="s">
        <v>949</v>
      </c>
      <c r="D581" s="22"/>
      <c r="E581" s="22" t="s">
        <v>623</v>
      </c>
      <c r="F581" s="25">
        <v>2</v>
      </c>
      <c r="G581" s="26">
        <f>Q581</f>
        <v>5332.42623787767</v>
      </c>
      <c r="H581" s="26">
        <f>R581</f>
        <v>10664.8524757553</v>
      </c>
      <c r="I581" s="25"/>
      <c r="N581" s="16">
        <f>G581*$P$2</f>
        <v>5070.89132892959</v>
      </c>
      <c r="O581" s="16">
        <f>H581*$P$2</f>
        <v>10141.7826578592</v>
      </c>
      <c r="Q581" s="16">
        <v>5332.42623787767</v>
      </c>
      <c r="R581" s="16">
        <v>10664.8524757553</v>
      </c>
    </row>
    <row r="582" s="1" customFormat="1" ht="46.75" customHeight="1" spans="1:18">
      <c r="A582" s="22" t="s">
        <v>10</v>
      </c>
      <c r="B582" s="23" t="s">
        <v>950</v>
      </c>
      <c r="C582" s="23" t="s">
        <v>943</v>
      </c>
      <c r="D582" s="24" t="s">
        <v>951</v>
      </c>
      <c r="E582" s="22" t="s">
        <v>623</v>
      </c>
      <c r="F582" s="25">
        <v>1</v>
      </c>
      <c r="G582" s="26">
        <f>Q582</f>
        <v>4567.4599315756</v>
      </c>
      <c r="H582" s="26">
        <f>R582</f>
        <v>4567.4599315756</v>
      </c>
      <c r="I582" s="25"/>
      <c r="N582" s="16">
        <f>G582*$P$2</f>
        <v>4343.44366505072</v>
      </c>
      <c r="O582" s="16">
        <f>H582*$P$2</f>
        <v>4343.44366505072</v>
      </c>
      <c r="Q582" s="16">
        <v>4567.4599315756</v>
      </c>
      <c r="R582" s="16">
        <v>4567.4599315756</v>
      </c>
    </row>
    <row r="583" s="1" customFormat="1" ht="69" customHeight="1" spans="1:18">
      <c r="A583" s="22" t="s">
        <v>34</v>
      </c>
      <c r="B583" s="23" t="s">
        <v>945</v>
      </c>
      <c r="C583" s="23" t="s">
        <v>952</v>
      </c>
      <c r="D583" s="22"/>
      <c r="E583" s="22" t="s">
        <v>623</v>
      </c>
      <c r="F583" s="25">
        <v>1</v>
      </c>
      <c r="G583" s="26">
        <f>Q583</f>
        <v>4567.4599315756</v>
      </c>
      <c r="H583" s="26">
        <f>R583</f>
        <v>4567.4599315756</v>
      </c>
      <c r="I583" s="25"/>
      <c r="N583" s="16">
        <f>G583*$P$2</f>
        <v>4343.44366505072</v>
      </c>
      <c r="O583" s="16">
        <f>H583*$P$2</f>
        <v>4343.44366505072</v>
      </c>
      <c r="Q583" s="16">
        <v>4567.4599315756</v>
      </c>
      <c r="R583" s="16">
        <v>4567.4599315756</v>
      </c>
    </row>
    <row r="584" s="1" customFormat="1" ht="46.75" customHeight="1" spans="1:18">
      <c r="A584" s="22" t="s">
        <v>12</v>
      </c>
      <c r="B584" s="23" t="s">
        <v>953</v>
      </c>
      <c r="C584" s="23" t="s">
        <v>943</v>
      </c>
      <c r="D584" s="24" t="s">
        <v>954</v>
      </c>
      <c r="E584" s="22" t="s">
        <v>623</v>
      </c>
      <c r="F584" s="25">
        <v>1</v>
      </c>
      <c r="G584" s="26">
        <f>Q584</f>
        <v>4647.2734892792</v>
      </c>
      <c r="H584" s="26">
        <f>R584</f>
        <v>4647.2734892792</v>
      </c>
      <c r="I584" s="25"/>
      <c r="N584" s="16">
        <f>G584*$P$2</f>
        <v>4419.34267605163</v>
      </c>
      <c r="O584" s="16">
        <f>H584*$P$2</f>
        <v>4419.34267605163</v>
      </c>
      <c r="Q584" s="16">
        <v>4647.2734892792</v>
      </c>
      <c r="R584" s="16">
        <v>4647.2734892792</v>
      </c>
    </row>
    <row r="585" s="1" customFormat="1" ht="69" customHeight="1" spans="1:18">
      <c r="A585" s="22" t="s">
        <v>34</v>
      </c>
      <c r="B585" s="23" t="s">
        <v>945</v>
      </c>
      <c r="C585" s="23" t="s">
        <v>955</v>
      </c>
      <c r="D585" s="22"/>
      <c r="E585" s="22" t="s">
        <v>623</v>
      </c>
      <c r="F585" s="25">
        <v>1</v>
      </c>
      <c r="G585" s="26">
        <f>Q585</f>
        <v>4647.2734892792</v>
      </c>
      <c r="H585" s="26">
        <f>R585</f>
        <v>4647.2734892792</v>
      </c>
      <c r="I585" s="25"/>
      <c r="N585" s="16">
        <f>G585*$P$2</f>
        <v>4419.34267605163</v>
      </c>
      <c r="O585" s="16">
        <f>H585*$P$2</f>
        <v>4419.34267605163</v>
      </c>
      <c r="Q585" s="16">
        <v>4647.2734892792</v>
      </c>
      <c r="R585" s="16">
        <v>4647.2734892792</v>
      </c>
    </row>
    <row r="586" s="1" customFormat="1" ht="57.5" customHeight="1" spans="1:18">
      <c r="A586" s="22" t="s">
        <v>54</v>
      </c>
      <c r="B586" s="23" t="s">
        <v>956</v>
      </c>
      <c r="C586" s="23" t="s">
        <v>943</v>
      </c>
      <c r="D586" s="24" t="s">
        <v>957</v>
      </c>
      <c r="E586" s="22" t="s">
        <v>623</v>
      </c>
      <c r="F586" s="25">
        <v>2</v>
      </c>
      <c r="G586" s="26">
        <f>Q586</f>
        <v>4931.28536993878</v>
      </c>
      <c r="H586" s="26">
        <f>R586</f>
        <v>9862.57073987756</v>
      </c>
      <c r="I586" s="25"/>
      <c r="N586" s="16">
        <f>G586*$P$2</f>
        <v>4689.42487104189</v>
      </c>
      <c r="O586" s="16">
        <f>H586*$P$2</f>
        <v>9378.84974208378</v>
      </c>
      <c r="Q586" s="16">
        <v>4931.28536993878</v>
      </c>
      <c r="R586" s="16">
        <v>9862.57073987756</v>
      </c>
    </row>
    <row r="587" s="1" customFormat="1" ht="38.25" customHeight="1" spans="1:18">
      <c r="A587" s="2" t="s">
        <v>18</v>
      </c>
      <c r="B587" s="2"/>
      <c r="C587" s="2"/>
      <c r="D587" s="2"/>
      <c r="E587" s="2"/>
      <c r="F587" s="2"/>
      <c r="G587" s="2"/>
      <c r="H587" s="2"/>
      <c r="I587" s="2"/>
      <c r="Q587" s="16"/>
      <c r="R587" s="16"/>
    </row>
    <row r="588" s="1" customFormat="1" ht="31" customHeight="1" spans="1:18">
      <c r="A588" s="3" t="s">
        <v>311</v>
      </c>
      <c r="B588" s="3"/>
      <c r="C588" s="3"/>
      <c r="D588" s="3"/>
      <c r="E588" s="3"/>
      <c r="F588" s="3"/>
      <c r="G588" s="3"/>
      <c r="H588" s="3"/>
      <c r="I588" s="4"/>
      <c r="Q588" s="16"/>
      <c r="R588" s="16"/>
    </row>
    <row r="589" s="1" customFormat="1" ht="17.25" customHeight="1" spans="1:18">
      <c r="A589" s="5" t="s">
        <v>2</v>
      </c>
      <c r="B589" s="5" t="s">
        <v>20</v>
      </c>
      <c r="C589" s="5" t="s">
        <v>21</v>
      </c>
      <c r="D589" s="5" t="s">
        <v>22</v>
      </c>
      <c r="E589" s="5" t="s">
        <v>23</v>
      </c>
      <c r="F589" s="18" t="s">
        <v>24</v>
      </c>
      <c r="G589" s="18" t="s">
        <v>25</v>
      </c>
      <c r="H589" s="18" t="s">
        <v>26</v>
      </c>
      <c r="I589" s="5" t="s">
        <v>27</v>
      </c>
      <c r="Q589" s="16"/>
      <c r="R589" s="16"/>
    </row>
    <row r="590" s="1" customFormat="1" ht="17.25" customHeight="1" spans="1:18">
      <c r="A590" s="5"/>
      <c r="B590" s="5"/>
      <c r="C590" s="5"/>
      <c r="D590" s="5"/>
      <c r="E590" s="5"/>
      <c r="F590" s="19"/>
      <c r="G590" s="19"/>
      <c r="H590" s="19"/>
      <c r="I590" s="5"/>
      <c r="Q590" s="16"/>
      <c r="R590" s="16"/>
    </row>
    <row r="591" s="1" customFormat="1" ht="69" customHeight="1" spans="1:18">
      <c r="A591" s="22" t="s">
        <v>34</v>
      </c>
      <c r="B591" s="23" t="s">
        <v>945</v>
      </c>
      <c r="C591" s="23" t="s">
        <v>958</v>
      </c>
      <c r="D591" s="22"/>
      <c r="E591" s="22" t="s">
        <v>623</v>
      </c>
      <c r="F591" s="25">
        <v>2</v>
      </c>
      <c r="G591" s="26">
        <f>Q591</f>
        <v>4931.28536993878</v>
      </c>
      <c r="H591" s="26">
        <f>R591</f>
        <v>9862.57073987756</v>
      </c>
      <c r="I591" s="25"/>
      <c r="N591" s="16">
        <f>G591*$P$2</f>
        <v>4689.42487104189</v>
      </c>
      <c r="O591" s="16">
        <f>H591*$P$2</f>
        <v>9378.84974208378</v>
      </c>
      <c r="Q591" s="16">
        <v>4931.28536993878</v>
      </c>
      <c r="R591" s="16">
        <v>9862.57073987756</v>
      </c>
    </row>
    <row r="592" s="1" customFormat="1" ht="57.5" customHeight="1" spans="1:18">
      <c r="A592" s="22" t="s">
        <v>60</v>
      </c>
      <c r="B592" s="23" t="s">
        <v>959</v>
      </c>
      <c r="C592" s="23" t="s">
        <v>943</v>
      </c>
      <c r="D592" s="24" t="s">
        <v>960</v>
      </c>
      <c r="E592" s="22" t="s">
        <v>623</v>
      </c>
      <c r="F592" s="25">
        <v>8</v>
      </c>
      <c r="G592" s="26">
        <f t="shared" ref="G592:G598" si="128">Q592</f>
        <v>5108.53366042341</v>
      </c>
      <c r="H592" s="26">
        <f t="shared" ref="H592:H598" si="129">R592</f>
        <v>40868.2692833872</v>
      </c>
      <c r="I592" s="25"/>
      <c r="N592" s="16">
        <f t="shared" ref="N592:N598" si="130">G592*$P$2</f>
        <v>4857.97981755041</v>
      </c>
      <c r="O592" s="16">
        <f t="shared" ref="O592:O598" si="131">H592*$P$2</f>
        <v>38863.8385404033</v>
      </c>
      <c r="Q592" s="16">
        <v>5108.53366042341</v>
      </c>
      <c r="R592" s="16">
        <v>40868.2692833872</v>
      </c>
    </row>
    <row r="593" s="1" customFormat="1" ht="69" customHeight="1" spans="1:18">
      <c r="A593" s="22" t="s">
        <v>34</v>
      </c>
      <c r="B593" s="23" t="s">
        <v>945</v>
      </c>
      <c r="C593" s="23" t="s">
        <v>961</v>
      </c>
      <c r="D593" s="22"/>
      <c r="E593" s="22" t="s">
        <v>623</v>
      </c>
      <c r="F593" s="25">
        <v>8</v>
      </c>
      <c r="G593" s="26">
        <f t="shared" si="128"/>
        <v>5108.53366042341</v>
      </c>
      <c r="H593" s="26">
        <f t="shared" si="129"/>
        <v>40868.2692833872</v>
      </c>
      <c r="I593" s="25"/>
      <c r="N593" s="16">
        <f t="shared" si="130"/>
        <v>4857.97981755041</v>
      </c>
      <c r="O593" s="16">
        <f t="shared" si="131"/>
        <v>38863.8385404033</v>
      </c>
      <c r="Q593" s="16">
        <v>5108.53366042341</v>
      </c>
      <c r="R593" s="16">
        <v>40868.2692833872</v>
      </c>
    </row>
    <row r="594" s="1" customFormat="1" ht="46.75" customHeight="1" spans="1:18">
      <c r="A594" s="22" t="s">
        <v>66</v>
      </c>
      <c r="B594" s="23" t="s">
        <v>962</v>
      </c>
      <c r="C594" s="23" t="s">
        <v>943</v>
      </c>
      <c r="D594" s="24" t="s">
        <v>963</v>
      </c>
      <c r="E594" s="22" t="s">
        <v>623</v>
      </c>
      <c r="F594" s="25">
        <v>3</v>
      </c>
      <c r="G594" s="26">
        <f t="shared" si="128"/>
        <v>4911.92394929246</v>
      </c>
      <c r="H594" s="26">
        <f t="shared" si="129"/>
        <v>14735.7718478774</v>
      </c>
      <c r="I594" s="25"/>
      <c r="N594" s="16">
        <f t="shared" si="130"/>
        <v>4671.01305328926</v>
      </c>
      <c r="O594" s="16">
        <f t="shared" si="131"/>
        <v>14013.0391598678</v>
      </c>
      <c r="Q594" s="16">
        <v>4911.92394929246</v>
      </c>
      <c r="R594" s="16">
        <v>14735.7718478774</v>
      </c>
    </row>
    <row r="595" s="1" customFormat="1" ht="57.5" customHeight="1" spans="1:18">
      <c r="A595" s="22" t="s">
        <v>34</v>
      </c>
      <c r="B595" s="23" t="s">
        <v>964</v>
      </c>
      <c r="C595" s="23" t="s">
        <v>965</v>
      </c>
      <c r="D595" s="22"/>
      <c r="E595" s="22" t="s">
        <v>623</v>
      </c>
      <c r="F595" s="25">
        <v>3</v>
      </c>
      <c r="G595" s="26">
        <f t="shared" si="128"/>
        <v>4911.92394929246</v>
      </c>
      <c r="H595" s="26">
        <f t="shared" si="129"/>
        <v>14735.7718478774</v>
      </c>
      <c r="I595" s="25"/>
      <c r="N595" s="16">
        <f t="shared" si="130"/>
        <v>4671.01305328926</v>
      </c>
      <c r="O595" s="16">
        <f t="shared" si="131"/>
        <v>14013.0391598678</v>
      </c>
      <c r="Q595" s="16">
        <v>4911.92394929246</v>
      </c>
      <c r="R595" s="16">
        <v>14735.7718478774</v>
      </c>
    </row>
    <row r="596" s="1" customFormat="1" ht="23.75" customHeight="1" spans="1:18">
      <c r="A596" s="22" t="s">
        <v>72</v>
      </c>
      <c r="B596" s="23" t="s">
        <v>966</v>
      </c>
      <c r="C596" s="23" t="s">
        <v>967</v>
      </c>
      <c r="D596" s="24" t="s">
        <v>968</v>
      </c>
      <c r="E596" s="22" t="s">
        <v>46</v>
      </c>
      <c r="F596" s="25">
        <v>81.54</v>
      </c>
      <c r="G596" s="26">
        <f t="shared" si="128"/>
        <v>600.822160046633</v>
      </c>
      <c r="H596" s="26">
        <f t="shared" si="129"/>
        <v>48991.0414026825</v>
      </c>
      <c r="I596" s="25"/>
      <c r="N596" s="16">
        <f t="shared" si="130"/>
        <v>571.354153943593</v>
      </c>
      <c r="O596" s="16">
        <f t="shared" si="131"/>
        <v>46588.2200637751</v>
      </c>
      <c r="Q596" s="16">
        <v>600.822160046633</v>
      </c>
      <c r="R596" s="16">
        <v>48991.0414026825</v>
      </c>
    </row>
    <row r="597" s="1" customFormat="1" ht="23.75" customHeight="1" spans="1:18">
      <c r="A597" s="22" t="s">
        <v>34</v>
      </c>
      <c r="B597" s="23" t="s">
        <v>969</v>
      </c>
      <c r="C597" s="23" t="s">
        <v>970</v>
      </c>
      <c r="D597" s="22"/>
      <c r="E597" s="22" t="s">
        <v>46</v>
      </c>
      <c r="F597" s="25">
        <v>81.54</v>
      </c>
      <c r="G597" s="26">
        <f t="shared" si="128"/>
        <v>600.822160046633</v>
      </c>
      <c r="H597" s="26">
        <f t="shared" si="129"/>
        <v>48991.0414026825</v>
      </c>
      <c r="I597" s="25"/>
      <c r="N597" s="16">
        <f t="shared" si="130"/>
        <v>571.354153943593</v>
      </c>
      <c r="O597" s="16">
        <f t="shared" si="131"/>
        <v>46588.2200637751</v>
      </c>
      <c r="Q597" s="16">
        <v>600.822160046633</v>
      </c>
      <c r="R597" s="16">
        <v>48991.0414026825</v>
      </c>
    </row>
    <row r="598" s="1" customFormat="1" ht="23.75" customHeight="1" spans="1:18">
      <c r="A598" s="22" t="s">
        <v>102</v>
      </c>
      <c r="B598" s="23" t="s">
        <v>971</v>
      </c>
      <c r="C598" s="23" t="s">
        <v>972</v>
      </c>
      <c r="D598" s="22"/>
      <c r="E598" s="22" t="s">
        <v>973</v>
      </c>
      <c r="F598" s="25">
        <v>0</v>
      </c>
      <c r="G598" s="26">
        <f t="shared" si="128"/>
        <v>1.2172209443657</v>
      </c>
      <c r="H598" s="26">
        <f t="shared" si="129"/>
        <v>0</v>
      </c>
      <c r="I598" s="25"/>
      <c r="N598" s="16">
        <f t="shared" si="130"/>
        <v>1.15752095890822</v>
      </c>
      <c r="O598" s="16">
        <f t="shared" si="131"/>
        <v>0</v>
      </c>
      <c r="Q598" s="16">
        <v>1.2172209443657</v>
      </c>
      <c r="R598" s="16">
        <v>0</v>
      </c>
    </row>
    <row r="599" s="1" customFormat="1" ht="38.25" customHeight="1" spans="1:18">
      <c r="A599" s="2" t="s">
        <v>18</v>
      </c>
      <c r="B599" s="2"/>
      <c r="C599" s="2"/>
      <c r="D599" s="2"/>
      <c r="E599" s="2"/>
      <c r="F599" s="2"/>
      <c r="G599" s="2"/>
      <c r="H599" s="2"/>
      <c r="I599" s="2"/>
      <c r="Q599" s="16"/>
      <c r="R599" s="16"/>
    </row>
    <row r="600" s="1" customFormat="1" ht="31" customHeight="1" spans="1:18">
      <c r="A600" s="3" t="s">
        <v>311</v>
      </c>
      <c r="B600" s="3"/>
      <c r="C600" s="3"/>
      <c r="D600" s="3"/>
      <c r="E600" s="3"/>
      <c r="F600" s="3"/>
      <c r="G600" s="3"/>
      <c r="H600" s="3"/>
      <c r="I600" s="4"/>
      <c r="Q600" s="16"/>
      <c r="R600" s="16"/>
    </row>
    <row r="601" s="1" customFormat="1" ht="17.25" customHeight="1" spans="1:18">
      <c r="A601" s="5" t="s">
        <v>2</v>
      </c>
      <c r="B601" s="5" t="s">
        <v>20</v>
      </c>
      <c r="C601" s="5" t="s">
        <v>21</v>
      </c>
      <c r="D601" s="5" t="s">
        <v>22</v>
      </c>
      <c r="E601" s="5" t="s">
        <v>23</v>
      </c>
      <c r="F601" s="18" t="s">
        <v>24</v>
      </c>
      <c r="G601" s="18" t="s">
        <v>25</v>
      </c>
      <c r="H601" s="18" t="s">
        <v>26</v>
      </c>
      <c r="I601" s="5" t="s">
        <v>27</v>
      </c>
      <c r="Q601" s="16"/>
      <c r="R601" s="16"/>
    </row>
    <row r="602" s="1" customFormat="1" ht="17.25" customHeight="1" spans="1:18">
      <c r="A602" s="5"/>
      <c r="B602" s="5"/>
      <c r="C602" s="5"/>
      <c r="D602" s="5"/>
      <c r="E602" s="5"/>
      <c r="F602" s="19"/>
      <c r="G602" s="19"/>
      <c r="H602" s="19"/>
      <c r="I602" s="5"/>
      <c r="Q602" s="16"/>
      <c r="R602" s="16"/>
    </row>
    <row r="603" s="1" customFormat="1" ht="23.75" customHeight="1" spans="1:18">
      <c r="A603" s="22" t="s">
        <v>80</v>
      </c>
      <c r="B603" s="23" t="s">
        <v>974</v>
      </c>
      <c r="C603" s="23" t="s">
        <v>370</v>
      </c>
      <c r="D603" s="24" t="s">
        <v>975</v>
      </c>
      <c r="E603" s="22" t="s">
        <v>165</v>
      </c>
      <c r="F603" s="25">
        <v>30.83</v>
      </c>
      <c r="G603" s="26">
        <f>Q603</f>
        <v>19.9034643481047</v>
      </c>
      <c r="H603" s="26">
        <f>R603</f>
        <v>613.621999039728</v>
      </c>
      <c r="I603" s="25"/>
      <c r="N603" s="16">
        <f>G603*$P$2</f>
        <v>18.9272763046476</v>
      </c>
      <c r="O603" s="16">
        <f>H603*$P$2</f>
        <v>583.526210277113</v>
      </c>
      <c r="Q603" s="16">
        <v>19.9034643481047</v>
      </c>
      <c r="R603" s="16">
        <v>613.621999039728</v>
      </c>
    </row>
    <row r="604" s="1" customFormat="1" ht="35.25" customHeight="1" spans="1:18">
      <c r="A604" s="22" t="s">
        <v>34</v>
      </c>
      <c r="B604" s="23" t="s">
        <v>976</v>
      </c>
      <c r="C604" s="23" t="s">
        <v>977</v>
      </c>
      <c r="D604" s="22"/>
      <c r="E604" s="22" t="s">
        <v>165</v>
      </c>
      <c r="F604" s="25">
        <v>30.83</v>
      </c>
      <c r="G604" s="26">
        <f t="shared" ref="G604:G615" si="132">Q604</f>
        <v>19.9034643481047</v>
      </c>
      <c r="H604" s="26">
        <f t="shared" ref="H604:H615" si="133">R604</f>
        <v>613.621999039728</v>
      </c>
      <c r="I604" s="25"/>
      <c r="N604" s="16">
        <f t="shared" ref="N604:N615" si="134">G604*$P$2</f>
        <v>18.9272763046476</v>
      </c>
      <c r="O604" s="16">
        <f t="shared" ref="O604:O615" si="135">H604*$P$2</f>
        <v>583.526210277113</v>
      </c>
      <c r="Q604" s="16">
        <v>19.9034643481047</v>
      </c>
      <c r="R604" s="16">
        <v>613.621999039728</v>
      </c>
    </row>
    <row r="605" s="1" customFormat="1" ht="35.25" customHeight="1" spans="1:18">
      <c r="A605" s="22" t="s">
        <v>102</v>
      </c>
      <c r="B605" s="23" t="s">
        <v>978</v>
      </c>
      <c r="C605" s="23" t="s">
        <v>979</v>
      </c>
      <c r="D605" s="22"/>
      <c r="E605" s="22" t="s">
        <v>973</v>
      </c>
      <c r="F605" s="25">
        <v>0</v>
      </c>
      <c r="G605" s="26">
        <f t="shared" si="132"/>
        <v>1.2172209443657</v>
      </c>
      <c r="H605" s="26">
        <f t="shared" si="133"/>
        <v>0</v>
      </c>
      <c r="I605" s="25"/>
      <c r="N605" s="16">
        <f t="shared" si="134"/>
        <v>1.15752095890822</v>
      </c>
      <c r="O605" s="16">
        <f t="shared" si="135"/>
        <v>0</v>
      </c>
      <c r="Q605" s="16">
        <v>1.2172209443657</v>
      </c>
      <c r="R605" s="16">
        <v>0</v>
      </c>
    </row>
    <row r="606" s="1" customFormat="1" ht="23.75" customHeight="1" spans="1:18">
      <c r="A606" s="22" t="s">
        <v>86</v>
      </c>
      <c r="B606" s="23" t="s">
        <v>980</v>
      </c>
      <c r="C606" s="23" t="s">
        <v>370</v>
      </c>
      <c r="D606" s="24" t="s">
        <v>981</v>
      </c>
      <c r="E606" s="22" t="s">
        <v>165</v>
      </c>
      <c r="F606" s="25">
        <v>51.63</v>
      </c>
      <c r="G606" s="26">
        <f t="shared" si="132"/>
        <v>23.9259991876882</v>
      </c>
      <c r="H606" s="26">
        <f t="shared" si="133"/>
        <v>1235.29857729725</v>
      </c>
      <c r="I606" s="25"/>
      <c r="N606" s="16">
        <f t="shared" si="134"/>
        <v>22.7525213485396</v>
      </c>
      <c r="O606" s="16">
        <f t="shared" si="135"/>
        <v>1174.7119537745</v>
      </c>
      <c r="Q606" s="16">
        <v>23.9259991876882</v>
      </c>
      <c r="R606" s="16">
        <v>1235.29857729725</v>
      </c>
    </row>
    <row r="607" s="1" customFormat="1" ht="35.25" customHeight="1" spans="1:18">
      <c r="A607" s="22" t="s">
        <v>34</v>
      </c>
      <c r="B607" s="23" t="s">
        <v>982</v>
      </c>
      <c r="C607" s="23" t="s">
        <v>983</v>
      </c>
      <c r="D607" s="22"/>
      <c r="E607" s="22" t="s">
        <v>165</v>
      </c>
      <c r="F607" s="25">
        <v>51.63</v>
      </c>
      <c r="G607" s="26">
        <f t="shared" si="132"/>
        <v>23.9259991876882</v>
      </c>
      <c r="H607" s="26">
        <f t="shared" si="133"/>
        <v>1235.29857729725</v>
      </c>
      <c r="I607" s="25"/>
      <c r="N607" s="16">
        <f t="shared" si="134"/>
        <v>22.7525213485396</v>
      </c>
      <c r="O607" s="16">
        <f t="shared" si="135"/>
        <v>1174.7119537745</v>
      </c>
      <c r="Q607" s="16">
        <v>23.9259991876882</v>
      </c>
      <c r="R607" s="16">
        <v>1235.29857729725</v>
      </c>
    </row>
    <row r="608" s="1" customFormat="1" ht="35.25" customHeight="1" spans="1:18">
      <c r="A608" s="22" t="s">
        <v>102</v>
      </c>
      <c r="B608" s="23" t="s">
        <v>978</v>
      </c>
      <c r="C608" s="23" t="s">
        <v>979</v>
      </c>
      <c r="D608" s="22"/>
      <c r="E608" s="22" t="s">
        <v>973</v>
      </c>
      <c r="F608" s="25">
        <v>0</v>
      </c>
      <c r="G608" s="26">
        <f t="shared" si="132"/>
        <v>1.2172209443657</v>
      </c>
      <c r="H608" s="26">
        <f t="shared" si="133"/>
        <v>0</v>
      </c>
      <c r="I608" s="25"/>
      <c r="N608" s="16">
        <f t="shared" si="134"/>
        <v>1.15752095890822</v>
      </c>
      <c r="O608" s="16">
        <f t="shared" si="135"/>
        <v>0</v>
      </c>
      <c r="Q608" s="16">
        <v>1.2172209443657</v>
      </c>
      <c r="R608" s="16">
        <v>0</v>
      </c>
    </row>
    <row r="609" s="1" customFormat="1" ht="23.75" customHeight="1" spans="1:18">
      <c r="A609" s="22" t="s">
        <v>91</v>
      </c>
      <c r="B609" s="23" t="s">
        <v>984</v>
      </c>
      <c r="C609" s="23" t="s">
        <v>370</v>
      </c>
      <c r="D609" s="24" t="s">
        <v>985</v>
      </c>
      <c r="E609" s="22" t="s">
        <v>165</v>
      </c>
      <c r="F609" s="25">
        <v>16.25</v>
      </c>
      <c r="G609" s="26">
        <f t="shared" si="132"/>
        <v>26.9215038554632</v>
      </c>
      <c r="H609" s="26">
        <f t="shared" si="133"/>
        <v>437.476815035933</v>
      </c>
      <c r="I609" s="25"/>
      <c r="N609" s="16">
        <f t="shared" si="134"/>
        <v>25.6011080833528</v>
      </c>
      <c r="O609" s="16">
        <f t="shared" si="135"/>
        <v>416.020267137606</v>
      </c>
      <c r="Q609" s="16">
        <v>26.9215038554632</v>
      </c>
      <c r="R609" s="16">
        <v>437.476815035933</v>
      </c>
    </row>
    <row r="610" s="1" customFormat="1" ht="35.25" customHeight="1" spans="1:18">
      <c r="A610" s="22" t="s">
        <v>34</v>
      </c>
      <c r="B610" s="23" t="s">
        <v>986</v>
      </c>
      <c r="C610" s="23" t="s">
        <v>987</v>
      </c>
      <c r="D610" s="22"/>
      <c r="E610" s="22" t="s">
        <v>165</v>
      </c>
      <c r="F610" s="25">
        <v>16.25</v>
      </c>
      <c r="G610" s="26">
        <f t="shared" si="132"/>
        <v>26.9215038554632</v>
      </c>
      <c r="H610" s="26">
        <f t="shared" si="133"/>
        <v>437.476815035933</v>
      </c>
      <c r="I610" s="25"/>
      <c r="N610" s="16">
        <f t="shared" si="134"/>
        <v>25.6011080833528</v>
      </c>
      <c r="O610" s="16">
        <f t="shared" si="135"/>
        <v>416.020267137606</v>
      </c>
      <c r="Q610" s="16">
        <v>26.9215038554632</v>
      </c>
      <c r="R610" s="16">
        <v>437.476815035933</v>
      </c>
    </row>
    <row r="611" s="1" customFormat="1" ht="23.75" customHeight="1" spans="1:18">
      <c r="A611" s="22" t="s">
        <v>96</v>
      </c>
      <c r="B611" s="23" t="s">
        <v>988</v>
      </c>
      <c r="C611" s="23" t="s">
        <v>989</v>
      </c>
      <c r="D611" s="24" t="s">
        <v>990</v>
      </c>
      <c r="E611" s="22" t="s">
        <v>165</v>
      </c>
      <c r="F611" s="25">
        <v>7.53</v>
      </c>
      <c r="G611" s="26">
        <f t="shared" si="132"/>
        <v>55.2504194278491</v>
      </c>
      <c r="H611" s="26">
        <f t="shared" si="133"/>
        <v>416.032805430116</v>
      </c>
      <c r="I611" s="25"/>
      <c r="N611" s="16">
        <f t="shared" si="134"/>
        <v>52.5405997754432</v>
      </c>
      <c r="O611" s="16">
        <f t="shared" si="135"/>
        <v>395.62800336934</v>
      </c>
      <c r="Q611" s="16">
        <v>55.2504194278491</v>
      </c>
      <c r="R611" s="16">
        <v>416.032805430116</v>
      </c>
    </row>
    <row r="612" s="1" customFormat="1" ht="35.25" customHeight="1" spans="1:18">
      <c r="A612" s="22" t="s">
        <v>34</v>
      </c>
      <c r="B612" s="23" t="s">
        <v>991</v>
      </c>
      <c r="C612" s="23" t="s">
        <v>992</v>
      </c>
      <c r="D612" s="22"/>
      <c r="E612" s="22" t="s">
        <v>165</v>
      </c>
      <c r="F612" s="25">
        <v>7.53</v>
      </c>
      <c r="G612" s="26">
        <f t="shared" si="132"/>
        <v>55.2504194278491</v>
      </c>
      <c r="H612" s="26">
        <f t="shared" si="133"/>
        <v>416.032805430116</v>
      </c>
      <c r="I612" s="25"/>
      <c r="N612" s="16">
        <f t="shared" si="134"/>
        <v>52.5405997754432</v>
      </c>
      <c r="O612" s="16">
        <f t="shared" si="135"/>
        <v>395.62800336934</v>
      </c>
      <c r="Q612" s="16">
        <v>55.2504194278491</v>
      </c>
      <c r="R612" s="16">
        <v>416.032805430116</v>
      </c>
    </row>
    <row r="613" s="1" customFormat="1" ht="23.75" customHeight="1" spans="1:18">
      <c r="A613" s="22" t="s">
        <v>184</v>
      </c>
      <c r="B613" s="23" t="s">
        <v>993</v>
      </c>
      <c r="C613" s="23" t="s">
        <v>989</v>
      </c>
      <c r="D613" s="24" t="s">
        <v>994</v>
      </c>
      <c r="E613" s="22" t="s">
        <v>165</v>
      </c>
      <c r="F613" s="25">
        <v>94.05</v>
      </c>
      <c r="G613" s="26">
        <f t="shared" si="132"/>
        <v>57.1998748465598</v>
      </c>
      <c r="H613" s="26">
        <f t="shared" si="133"/>
        <v>5379.65060670361</v>
      </c>
      <c r="I613" s="25"/>
      <c r="N613" s="16">
        <f t="shared" si="134"/>
        <v>54.3944419361946</v>
      </c>
      <c r="O613" s="16">
        <f t="shared" si="135"/>
        <v>5115.79952488223</v>
      </c>
      <c r="Q613" s="16">
        <v>57.1998748465598</v>
      </c>
      <c r="R613" s="16">
        <v>5379.65060670361</v>
      </c>
    </row>
    <row r="614" s="1" customFormat="1" ht="35.25" customHeight="1" spans="1:18">
      <c r="A614" s="22" t="s">
        <v>34</v>
      </c>
      <c r="B614" s="23" t="s">
        <v>995</v>
      </c>
      <c r="C614" s="23" t="s">
        <v>996</v>
      </c>
      <c r="D614" s="22"/>
      <c r="E614" s="22" t="s">
        <v>165</v>
      </c>
      <c r="F614" s="25">
        <v>94.05</v>
      </c>
      <c r="G614" s="26">
        <f t="shared" si="132"/>
        <v>57.1998748465598</v>
      </c>
      <c r="H614" s="26">
        <f t="shared" si="133"/>
        <v>5379.65060670361</v>
      </c>
      <c r="I614" s="25"/>
      <c r="N614" s="16">
        <f t="shared" si="134"/>
        <v>54.3944419361946</v>
      </c>
      <c r="O614" s="16">
        <f t="shared" si="135"/>
        <v>5115.79952488223</v>
      </c>
      <c r="Q614" s="16">
        <v>57.1998748465598</v>
      </c>
      <c r="R614" s="16">
        <v>5379.65060670361</v>
      </c>
    </row>
    <row r="615" s="1" customFormat="1" ht="23.75" customHeight="1" spans="1:18">
      <c r="A615" s="22" t="s">
        <v>190</v>
      </c>
      <c r="B615" s="23" t="s">
        <v>997</v>
      </c>
      <c r="C615" s="23" t="s">
        <v>989</v>
      </c>
      <c r="D615" s="24" t="s">
        <v>998</v>
      </c>
      <c r="E615" s="22" t="s">
        <v>165</v>
      </c>
      <c r="F615" s="25">
        <v>29.86</v>
      </c>
      <c r="G615" s="26">
        <f t="shared" si="132"/>
        <v>60.9656521431912</v>
      </c>
      <c r="H615" s="26">
        <f t="shared" si="133"/>
        <v>1820.42999860792</v>
      </c>
      <c r="I615" s="25"/>
      <c r="N615" s="16">
        <f t="shared" si="134"/>
        <v>57.9755224028169</v>
      </c>
      <c r="O615" s="16">
        <f t="shared" si="135"/>
        <v>1731.14493910717</v>
      </c>
      <c r="Q615" s="16">
        <v>60.9656521431912</v>
      </c>
      <c r="R615" s="16">
        <v>1820.42999860792</v>
      </c>
    </row>
    <row r="616" s="1" customFormat="1" ht="38.25" customHeight="1" spans="1:18">
      <c r="A616" s="2" t="s">
        <v>18</v>
      </c>
      <c r="B616" s="2"/>
      <c r="C616" s="2"/>
      <c r="D616" s="2"/>
      <c r="E616" s="2"/>
      <c r="F616" s="2"/>
      <c r="G616" s="2"/>
      <c r="H616" s="2"/>
      <c r="I616" s="2"/>
      <c r="Q616" s="16"/>
      <c r="R616" s="16"/>
    </row>
    <row r="617" s="1" customFormat="1" ht="31" customHeight="1" spans="1:18">
      <c r="A617" s="3" t="s">
        <v>311</v>
      </c>
      <c r="B617" s="3"/>
      <c r="C617" s="3"/>
      <c r="D617" s="3"/>
      <c r="E617" s="3"/>
      <c r="F617" s="3"/>
      <c r="G617" s="3"/>
      <c r="H617" s="3"/>
      <c r="I617" s="4"/>
      <c r="Q617" s="16"/>
      <c r="R617" s="16"/>
    </row>
    <row r="618" s="1" customFormat="1" ht="17.25" customHeight="1" spans="1:18">
      <c r="A618" s="5" t="s">
        <v>2</v>
      </c>
      <c r="B618" s="5" t="s">
        <v>20</v>
      </c>
      <c r="C618" s="5" t="s">
        <v>21</v>
      </c>
      <c r="D618" s="5" t="s">
        <v>22</v>
      </c>
      <c r="E618" s="5" t="s">
        <v>23</v>
      </c>
      <c r="F618" s="18" t="s">
        <v>24</v>
      </c>
      <c r="G618" s="18" t="s">
        <v>25</v>
      </c>
      <c r="H618" s="18" t="s">
        <v>26</v>
      </c>
      <c r="I618" s="5" t="s">
        <v>27</v>
      </c>
      <c r="Q618" s="16"/>
      <c r="R618" s="16"/>
    </row>
    <row r="619" s="1" customFormat="1" ht="17.25" customHeight="1" spans="1:18">
      <c r="A619" s="5"/>
      <c r="B619" s="5"/>
      <c r="C619" s="5"/>
      <c r="D619" s="5"/>
      <c r="E619" s="5"/>
      <c r="F619" s="19"/>
      <c r="G619" s="19"/>
      <c r="H619" s="19"/>
      <c r="I619" s="5"/>
      <c r="Q619" s="16"/>
      <c r="R619" s="16"/>
    </row>
    <row r="620" s="1" customFormat="1" ht="35.25" customHeight="1" spans="1:18">
      <c r="A620" s="22" t="s">
        <v>34</v>
      </c>
      <c r="B620" s="23" t="s">
        <v>999</v>
      </c>
      <c r="C620" s="23" t="s">
        <v>1000</v>
      </c>
      <c r="D620" s="22"/>
      <c r="E620" s="22" t="s">
        <v>165</v>
      </c>
      <c r="F620" s="25">
        <v>29.86</v>
      </c>
      <c r="G620" s="26">
        <f>Q620</f>
        <v>60.9656521431912</v>
      </c>
      <c r="H620" s="26">
        <f>R620</f>
        <v>1820.42999860792</v>
      </c>
      <c r="I620" s="25"/>
      <c r="N620" s="16">
        <f>G620*$P$2</f>
        <v>57.9755224028169</v>
      </c>
      <c r="O620" s="16">
        <f>H620*$P$2</f>
        <v>1731.14493910717</v>
      </c>
      <c r="Q620" s="16">
        <v>60.9656521431912</v>
      </c>
      <c r="R620" s="16">
        <v>1820.42999860792</v>
      </c>
    </row>
    <row r="621" s="1" customFormat="1" ht="23.75" customHeight="1" spans="1:18">
      <c r="A621" s="22" t="s">
        <v>194</v>
      </c>
      <c r="B621" s="23" t="s">
        <v>1001</v>
      </c>
      <c r="C621" s="23" t="s">
        <v>989</v>
      </c>
      <c r="D621" s="24" t="s">
        <v>1002</v>
      </c>
      <c r="E621" s="22" t="s">
        <v>165</v>
      </c>
      <c r="F621" s="25">
        <v>79.07</v>
      </c>
      <c r="G621" s="26">
        <f t="shared" ref="G621:G632" si="136">Q621</f>
        <v>64.569767283149</v>
      </c>
      <c r="H621" s="26">
        <f t="shared" ref="H621:H632" si="137">R621</f>
        <v>5105.528646217</v>
      </c>
      <c r="I621" s="25"/>
      <c r="N621" s="16">
        <f t="shared" ref="N621:N632" si="138">G621*$P$2</f>
        <v>61.4028696170842</v>
      </c>
      <c r="O621" s="16">
        <f t="shared" ref="O621:O632" si="139">H621*$P$2</f>
        <v>4855.1221876831</v>
      </c>
      <c r="Q621" s="16">
        <v>64.569767283149</v>
      </c>
      <c r="R621" s="16">
        <v>5105.528646217</v>
      </c>
    </row>
    <row r="622" s="1" customFormat="1" ht="35.25" customHeight="1" spans="1:18">
      <c r="A622" s="22" t="s">
        <v>34</v>
      </c>
      <c r="B622" s="23" t="s">
        <v>1003</v>
      </c>
      <c r="C622" s="23" t="s">
        <v>1004</v>
      </c>
      <c r="D622" s="22"/>
      <c r="E622" s="22" t="s">
        <v>165</v>
      </c>
      <c r="F622" s="25">
        <v>79.07</v>
      </c>
      <c r="G622" s="26">
        <f t="shared" si="136"/>
        <v>64.569767283149</v>
      </c>
      <c r="H622" s="26">
        <f t="shared" si="137"/>
        <v>5105.528646217</v>
      </c>
      <c r="I622" s="25"/>
      <c r="N622" s="16">
        <f t="shared" si="138"/>
        <v>61.4028696170842</v>
      </c>
      <c r="O622" s="16">
        <f t="shared" si="139"/>
        <v>4855.1221876831</v>
      </c>
      <c r="Q622" s="16">
        <v>64.569767283149</v>
      </c>
      <c r="R622" s="16">
        <v>5105.528646217</v>
      </c>
    </row>
    <row r="623" s="1" customFormat="1" ht="23.75" customHeight="1" spans="1:18">
      <c r="A623" s="22" t="s">
        <v>199</v>
      </c>
      <c r="B623" s="23" t="s">
        <v>1005</v>
      </c>
      <c r="C623" s="23" t="s">
        <v>989</v>
      </c>
      <c r="D623" s="24" t="s">
        <v>1006</v>
      </c>
      <c r="E623" s="22" t="s">
        <v>165</v>
      </c>
      <c r="F623" s="25">
        <v>19.94</v>
      </c>
      <c r="G623" s="26">
        <f t="shared" si="136"/>
        <v>77.5597970488017</v>
      </c>
      <c r="H623" s="26">
        <f t="shared" si="137"/>
        <v>1546.54577658701</v>
      </c>
      <c r="I623" s="25"/>
      <c r="N623" s="16">
        <f t="shared" si="138"/>
        <v>73.7557886004328</v>
      </c>
      <c r="O623" s="16">
        <f t="shared" si="139"/>
        <v>1470.69368022033</v>
      </c>
      <c r="Q623" s="16">
        <v>77.5597970488017</v>
      </c>
      <c r="R623" s="16">
        <v>1546.54577658701</v>
      </c>
    </row>
    <row r="624" s="1" customFormat="1" ht="35.25" customHeight="1" spans="1:18">
      <c r="A624" s="22" t="s">
        <v>34</v>
      </c>
      <c r="B624" s="23" t="s">
        <v>1007</v>
      </c>
      <c r="C624" s="23" t="s">
        <v>1008</v>
      </c>
      <c r="D624" s="22"/>
      <c r="E624" s="22" t="s">
        <v>165</v>
      </c>
      <c r="F624" s="25">
        <v>19.94</v>
      </c>
      <c r="G624" s="26">
        <f t="shared" si="136"/>
        <v>77.5597970488017</v>
      </c>
      <c r="H624" s="26">
        <f t="shared" si="137"/>
        <v>1546.54577658701</v>
      </c>
      <c r="I624" s="25"/>
      <c r="N624" s="16">
        <f t="shared" si="138"/>
        <v>73.7557886004328</v>
      </c>
      <c r="O624" s="16">
        <f t="shared" si="139"/>
        <v>1470.69368022033</v>
      </c>
      <c r="Q624" s="16">
        <v>77.5597970488017</v>
      </c>
      <c r="R624" s="16">
        <v>1546.54577658701</v>
      </c>
    </row>
    <row r="625" s="1" customFormat="1" ht="23.75" customHeight="1" spans="1:18">
      <c r="A625" s="22" t="s">
        <v>205</v>
      </c>
      <c r="B625" s="23" t="s">
        <v>1009</v>
      </c>
      <c r="C625" s="23" t="s">
        <v>989</v>
      </c>
      <c r="D625" s="24" t="s">
        <v>1010</v>
      </c>
      <c r="E625" s="22" t="s">
        <v>165</v>
      </c>
      <c r="F625" s="25">
        <v>22.55</v>
      </c>
      <c r="G625" s="26">
        <f t="shared" si="136"/>
        <v>90.2645406556186</v>
      </c>
      <c r="H625" s="26">
        <f t="shared" si="137"/>
        <v>2035.46919559965</v>
      </c>
      <c r="I625" s="25"/>
      <c r="N625" s="16">
        <f t="shared" si="138"/>
        <v>85.8374136090373</v>
      </c>
      <c r="O625" s="16">
        <f t="shared" si="139"/>
        <v>1935.63729413679</v>
      </c>
      <c r="Q625" s="16">
        <v>90.2645406556186</v>
      </c>
      <c r="R625" s="16">
        <v>2035.46919559965</v>
      </c>
    </row>
    <row r="626" s="1" customFormat="1" ht="35.25" customHeight="1" spans="1:18">
      <c r="A626" s="22" t="s">
        <v>34</v>
      </c>
      <c r="B626" s="23" t="s">
        <v>1011</v>
      </c>
      <c r="C626" s="23" t="s">
        <v>1012</v>
      </c>
      <c r="D626" s="22"/>
      <c r="E626" s="22" t="s">
        <v>165</v>
      </c>
      <c r="F626" s="25">
        <v>22.55</v>
      </c>
      <c r="G626" s="26">
        <f t="shared" si="136"/>
        <v>90.2645406556186</v>
      </c>
      <c r="H626" s="26">
        <f t="shared" si="137"/>
        <v>2035.46919559965</v>
      </c>
      <c r="I626" s="25"/>
      <c r="N626" s="16">
        <f t="shared" si="138"/>
        <v>85.8374136090373</v>
      </c>
      <c r="O626" s="16">
        <f t="shared" si="139"/>
        <v>1935.63729413679</v>
      </c>
      <c r="Q626" s="16">
        <v>90.2645406556186</v>
      </c>
      <c r="R626" s="16">
        <v>2035.46919559965</v>
      </c>
    </row>
    <row r="627" s="1" customFormat="1" ht="23.75" customHeight="1" spans="1:18">
      <c r="A627" s="22" t="s">
        <v>211</v>
      </c>
      <c r="B627" s="23" t="s">
        <v>1013</v>
      </c>
      <c r="C627" s="23" t="s">
        <v>989</v>
      </c>
      <c r="D627" s="24" t="s">
        <v>1014</v>
      </c>
      <c r="E627" s="22" t="s">
        <v>165</v>
      </c>
      <c r="F627" s="25">
        <v>15.18</v>
      </c>
      <c r="G627" s="26">
        <f t="shared" si="136"/>
        <v>98.0243241759499</v>
      </c>
      <c r="H627" s="26">
        <f t="shared" si="137"/>
        <v>1488.00505679392</v>
      </c>
      <c r="I627" s="25"/>
      <c r="N627" s="16">
        <f t="shared" si="138"/>
        <v>93.2166097220772</v>
      </c>
      <c r="O627" s="16">
        <f t="shared" si="139"/>
        <v>1415.02415660284</v>
      </c>
      <c r="Q627" s="16">
        <v>98.0243241759499</v>
      </c>
      <c r="R627" s="16">
        <v>1488.00505679392</v>
      </c>
    </row>
    <row r="628" s="1" customFormat="1" ht="35.25" customHeight="1" spans="1:18">
      <c r="A628" s="22" t="s">
        <v>34</v>
      </c>
      <c r="B628" s="23" t="s">
        <v>1015</v>
      </c>
      <c r="C628" s="23" t="s">
        <v>1016</v>
      </c>
      <c r="D628" s="22"/>
      <c r="E628" s="22" t="s">
        <v>165</v>
      </c>
      <c r="F628" s="25">
        <v>15.18</v>
      </c>
      <c r="G628" s="26">
        <f t="shared" si="136"/>
        <v>98.0243241759499</v>
      </c>
      <c r="H628" s="26">
        <f t="shared" si="137"/>
        <v>1488.00505679392</v>
      </c>
      <c r="I628" s="25"/>
      <c r="N628" s="16">
        <f t="shared" si="138"/>
        <v>93.2166097220772</v>
      </c>
      <c r="O628" s="16">
        <f t="shared" si="139"/>
        <v>1415.02415660284</v>
      </c>
      <c r="Q628" s="16">
        <v>98.0243241759499</v>
      </c>
      <c r="R628" s="16">
        <v>1488.00505679392</v>
      </c>
    </row>
    <row r="629" s="1" customFormat="1" ht="23.75" customHeight="1" spans="1:18">
      <c r="A629" s="22" t="s">
        <v>217</v>
      </c>
      <c r="B629" s="23" t="s">
        <v>1017</v>
      </c>
      <c r="C629" s="23" t="s">
        <v>989</v>
      </c>
      <c r="D629" s="24" t="s">
        <v>1018</v>
      </c>
      <c r="E629" s="22" t="s">
        <v>165</v>
      </c>
      <c r="F629" s="25">
        <v>43.52</v>
      </c>
      <c r="G629" s="26">
        <f t="shared" si="136"/>
        <v>116.054409414367</v>
      </c>
      <c r="H629" s="26">
        <f t="shared" si="137"/>
        <v>5050.68713695015</v>
      </c>
      <c r="I629" s="25"/>
      <c r="N629" s="16">
        <f t="shared" si="138"/>
        <v>110.362388925905</v>
      </c>
      <c r="O629" s="16">
        <f t="shared" si="139"/>
        <v>4802.97044260479</v>
      </c>
      <c r="Q629" s="16">
        <v>116.054409414367</v>
      </c>
      <c r="R629" s="16">
        <v>5050.68713695015</v>
      </c>
    </row>
    <row r="630" s="1" customFormat="1" ht="35.25" customHeight="1" spans="1:18">
      <c r="A630" s="22" t="s">
        <v>34</v>
      </c>
      <c r="B630" s="23" t="s">
        <v>1019</v>
      </c>
      <c r="C630" s="23" t="s">
        <v>1020</v>
      </c>
      <c r="D630" s="22"/>
      <c r="E630" s="22" t="s">
        <v>165</v>
      </c>
      <c r="F630" s="25">
        <v>43.52</v>
      </c>
      <c r="G630" s="26">
        <f t="shared" si="136"/>
        <v>116.054409414367</v>
      </c>
      <c r="H630" s="26">
        <f t="shared" si="137"/>
        <v>5050.68713695015</v>
      </c>
      <c r="I630" s="25"/>
      <c r="N630" s="16">
        <f t="shared" si="138"/>
        <v>110.362388925905</v>
      </c>
      <c r="O630" s="16">
        <f t="shared" si="139"/>
        <v>4802.97044260479</v>
      </c>
      <c r="Q630" s="16">
        <v>116.054409414367</v>
      </c>
      <c r="R630" s="16">
        <v>5050.68713695015</v>
      </c>
    </row>
    <row r="631" s="1" customFormat="1" ht="23.75" customHeight="1" spans="1:18">
      <c r="A631" s="22" t="s">
        <v>223</v>
      </c>
      <c r="B631" s="23" t="s">
        <v>1021</v>
      </c>
      <c r="C631" s="23" t="s">
        <v>1022</v>
      </c>
      <c r="D631" s="24" t="s">
        <v>1023</v>
      </c>
      <c r="E631" s="22" t="s">
        <v>89</v>
      </c>
      <c r="F631" s="25">
        <v>9</v>
      </c>
      <c r="G631" s="26">
        <f t="shared" si="136"/>
        <v>277.193541463404</v>
      </c>
      <c r="H631" s="26">
        <f t="shared" si="137"/>
        <v>2494.74187317063</v>
      </c>
      <c r="I631" s="25"/>
      <c r="N631" s="16">
        <f t="shared" si="138"/>
        <v>263.598268993872</v>
      </c>
      <c r="O631" s="16">
        <f t="shared" si="139"/>
        <v>2372.38442094484</v>
      </c>
      <c r="Q631" s="16">
        <v>277.193541463404</v>
      </c>
      <c r="R631" s="16">
        <v>2494.74187317063</v>
      </c>
    </row>
    <row r="632" s="1" customFormat="1" ht="15.75" customHeight="1" spans="1:18">
      <c r="A632" s="22" t="s">
        <v>34</v>
      </c>
      <c r="B632" s="23" t="s">
        <v>1024</v>
      </c>
      <c r="C632" s="23" t="s">
        <v>1025</v>
      </c>
      <c r="D632" s="22"/>
      <c r="E632" s="22" t="s">
        <v>89</v>
      </c>
      <c r="F632" s="25">
        <v>9</v>
      </c>
      <c r="G632" s="26">
        <f t="shared" si="136"/>
        <v>277.193541463404</v>
      </c>
      <c r="H632" s="26">
        <f t="shared" si="137"/>
        <v>2494.74187317063</v>
      </c>
      <c r="I632" s="25"/>
      <c r="N632" s="16">
        <f t="shared" si="138"/>
        <v>263.598268993872</v>
      </c>
      <c r="O632" s="16">
        <f t="shared" si="139"/>
        <v>2372.38442094484</v>
      </c>
      <c r="Q632" s="16">
        <v>277.193541463404</v>
      </c>
      <c r="R632" s="16">
        <v>2494.74187317063</v>
      </c>
    </row>
    <row r="633" s="1" customFormat="1" ht="38.25" customHeight="1" spans="1:18">
      <c r="A633" s="2" t="s">
        <v>18</v>
      </c>
      <c r="B633" s="2"/>
      <c r="C633" s="2"/>
      <c r="D633" s="2"/>
      <c r="E633" s="2"/>
      <c r="F633" s="2"/>
      <c r="G633" s="2"/>
      <c r="H633" s="2"/>
      <c r="I633" s="2"/>
      <c r="Q633" s="16"/>
      <c r="R633" s="16"/>
    </row>
    <row r="634" s="1" customFormat="1" ht="31" customHeight="1" spans="1:18">
      <c r="A634" s="3" t="s">
        <v>311</v>
      </c>
      <c r="B634" s="3"/>
      <c r="C634" s="3"/>
      <c r="D634" s="3"/>
      <c r="E634" s="3"/>
      <c r="F634" s="3"/>
      <c r="G634" s="3"/>
      <c r="H634" s="3"/>
      <c r="I634" s="4"/>
      <c r="Q634" s="16"/>
      <c r="R634" s="16"/>
    </row>
    <row r="635" s="1" customFormat="1" ht="17.25" customHeight="1" spans="1:18">
      <c r="A635" s="5" t="s">
        <v>2</v>
      </c>
      <c r="B635" s="5" t="s">
        <v>20</v>
      </c>
      <c r="C635" s="5" t="s">
        <v>21</v>
      </c>
      <c r="D635" s="5" t="s">
        <v>22</v>
      </c>
      <c r="E635" s="5" t="s">
        <v>23</v>
      </c>
      <c r="F635" s="18" t="s">
        <v>24</v>
      </c>
      <c r="G635" s="18" t="s">
        <v>25</v>
      </c>
      <c r="H635" s="18" t="s">
        <v>26</v>
      </c>
      <c r="I635" s="5" t="s">
        <v>27</v>
      </c>
      <c r="Q635" s="16"/>
      <c r="R635" s="16"/>
    </row>
    <row r="636" s="1" customFormat="1" ht="17.25" customHeight="1" spans="1:18">
      <c r="A636" s="5"/>
      <c r="B636" s="5"/>
      <c r="C636" s="5"/>
      <c r="D636" s="5"/>
      <c r="E636" s="5"/>
      <c r="F636" s="19"/>
      <c r="G636" s="19"/>
      <c r="H636" s="19"/>
      <c r="I636" s="5"/>
      <c r="Q636" s="16"/>
      <c r="R636" s="16"/>
    </row>
    <row r="637" s="1" customFormat="1" ht="23.75" customHeight="1" spans="1:18">
      <c r="A637" s="22" t="s">
        <v>233</v>
      </c>
      <c r="B637" s="23" t="s">
        <v>1026</v>
      </c>
      <c r="C637" s="23" t="s">
        <v>1022</v>
      </c>
      <c r="D637" s="24" t="s">
        <v>1027</v>
      </c>
      <c r="E637" s="22" t="s">
        <v>89</v>
      </c>
      <c r="F637" s="25">
        <v>7</v>
      </c>
      <c r="G637" s="26">
        <f>Q637</f>
        <v>349.570639960023</v>
      </c>
      <c r="H637" s="26">
        <f>R637</f>
        <v>2446.99447972016</v>
      </c>
      <c r="I637" s="25"/>
      <c r="N637" s="16">
        <f>G637*$P$2</f>
        <v>332.425550386453</v>
      </c>
      <c r="O637" s="16">
        <f>H637*$P$2</f>
        <v>2326.97885270517</v>
      </c>
      <c r="Q637" s="16">
        <v>349.570639960023</v>
      </c>
      <c r="R637" s="16">
        <v>2446.99447972016</v>
      </c>
    </row>
    <row r="638" s="1" customFormat="1" ht="15.75" customHeight="1" spans="1:18">
      <c r="A638" s="22" t="s">
        <v>34</v>
      </c>
      <c r="B638" s="23" t="s">
        <v>1028</v>
      </c>
      <c r="C638" s="23" t="s">
        <v>1029</v>
      </c>
      <c r="D638" s="22"/>
      <c r="E638" s="22" t="s">
        <v>89</v>
      </c>
      <c r="F638" s="25">
        <v>7</v>
      </c>
      <c r="G638" s="26">
        <f t="shared" ref="G638:G649" si="140">Q638</f>
        <v>349.570639960023</v>
      </c>
      <c r="H638" s="26">
        <f t="shared" ref="H638:H649" si="141">R638</f>
        <v>2446.99447972016</v>
      </c>
      <c r="I638" s="25"/>
      <c r="N638" s="16">
        <f t="shared" ref="N638:N649" si="142">G638*$P$2</f>
        <v>332.425550386453</v>
      </c>
      <c r="O638" s="16">
        <f t="shared" ref="O638:O649" si="143">H638*$P$2</f>
        <v>2326.97885270517</v>
      </c>
      <c r="Q638" s="16">
        <v>349.570639960023</v>
      </c>
      <c r="R638" s="16">
        <v>2446.99447972016</v>
      </c>
    </row>
    <row r="639" s="1" customFormat="1" ht="46.75" customHeight="1" spans="1:18">
      <c r="A639" s="22" t="s">
        <v>236</v>
      </c>
      <c r="B639" s="23" t="s">
        <v>1030</v>
      </c>
      <c r="C639" s="23" t="s">
        <v>667</v>
      </c>
      <c r="D639" s="24" t="s">
        <v>1031</v>
      </c>
      <c r="E639" s="22" t="s">
        <v>46</v>
      </c>
      <c r="F639" s="25">
        <v>15.51</v>
      </c>
      <c r="G639" s="26">
        <f t="shared" si="140"/>
        <v>148.519974289871</v>
      </c>
      <c r="H639" s="26">
        <f t="shared" si="141"/>
        <v>2303.54308951894</v>
      </c>
      <c r="I639" s="25"/>
      <c r="N639" s="16">
        <f t="shared" si="142"/>
        <v>141.235643251785</v>
      </c>
      <c r="O639" s="16">
        <f t="shared" si="143"/>
        <v>2190.56319907134</v>
      </c>
      <c r="Q639" s="16">
        <v>148.519974289871</v>
      </c>
      <c r="R639" s="16">
        <v>2303.54308951894</v>
      </c>
    </row>
    <row r="640" s="1" customFormat="1" ht="69" customHeight="1" spans="1:18">
      <c r="A640" s="22" t="s">
        <v>34</v>
      </c>
      <c r="B640" s="23" t="s">
        <v>1032</v>
      </c>
      <c r="C640" s="23" t="s">
        <v>1033</v>
      </c>
      <c r="D640" s="22"/>
      <c r="E640" s="22" t="s">
        <v>46</v>
      </c>
      <c r="F640" s="25">
        <v>15.51</v>
      </c>
      <c r="G640" s="26">
        <f t="shared" si="140"/>
        <v>148.519974289871</v>
      </c>
      <c r="H640" s="26">
        <f t="shared" si="141"/>
        <v>2303.54308951894</v>
      </c>
      <c r="I640" s="25"/>
      <c r="N640" s="16">
        <f t="shared" si="142"/>
        <v>141.235643251785</v>
      </c>
      <c r="O640" s="16">
        <f t="shared" si="143"/>
        <v>2190.56319907134</v>
      </c>
      <c r="Q640" s="16">
        <v>148.519974289871</v>
      </c>
      <c r="R640" s="16">
        <v>2303.54308951894</v>
      </c>
    </row>
    <row r="641" s="1" customFormat="1" ht="23.75" customHeight="1" spans="1:18">
      <c r="A641" s="22" t="s">
        <v>241</v>
      </c>
      <c r="B641" s="23" t="s">
        <v>1034</v>
      </c>
      <c r="C641" s="23" t="s">
        <v>672</v>
      </c>
      <c r="D641" s="24" t="s">
        <v>1035</v>
      </c>
      <c r="E641" s="22" t="s">
        <v>89</v>
      </c>
      <c r="F641" s="25">
        <v>21</v>
      </c>
      <c r="G641" s="26">
        <f t="shared" si="140"/>
        <v>191.560146119551</v>
      </c>
      <c r="H641" s="26">
        <f t="shared" si="141"/>
        <v>4022.76306851058</v>
      </c>
      <c r="I641" s="25"/>
      <c r="N641" s="16">
        <f t="shared" si="142"/>
        <v>182.16486090818</v>
      </c>
      <c r="O641" s="16">
        <f t="shared" si="143"/>
        <v>3825.46207907179</v>
      </c>
      <c r="Q641" s="16">
        <v>191.560146119551</v>
      </c>
      <c r="R641" s="16">
        <v>4022.76306851058</v>
      </c>
    </row>
    <row r="642" s="1" customFormat="1" ht="23.75" customHeight="1" spans="1:18">
      <c r="A642" s="22" t="s">
        <v>34</v>
      </c>
      <c r="B642" s="23" t="s">
        <v>1036</v>
      </c>
      <c r="C642" s="23" t="s">
        <v>1037</v>
      </c>
      <c r="D642" s="22"/>
      <c r="E642" s="22" t="s">
        <v>89</v>
      </c>
      <c r="F642" s="25">
        <v>21</v>
      </c>
      <c r="G642" s="26">
        <f t="shared" si="140"/>
        <v>191.560146119551</v>
      </c>
      <c r="H642" s="26">
        <f t="shared" si="141"/>
        <v>4022.76306851058</v>
      </c>
      <c r="I642" s="25"/>
      <c r="N642" s="16">
        <f t="shared" si="142"/>
        <v>182.16486090818</v>
      </c>
      <c r="O642" s="16">
        <f t="shared" si="143"/>
        <v>3825.46207907179</v>
      </c>
      <c r="Q642" s="16">
        <v>191.560146119551</v>
      </c>
      <c r="R642" s="16">
        <v>4022.76306851058</v>
      </c>
    </row>
    <row r="643" s="1" customFormat="1" ht="23.75" customHeight="1" spans="1:18">
      <c r="A643" s="22" t="s">
        <v>248</v>
      </c>
      <c r="B643" s="23" t="s">
        <v>1038</v>
      </c>
      <c r="C643" s="23" t="s">
        <v>672</v>
      </c>
      <c r="D643" s="24" t="s">
        <v>1039</v>
      </c>
      <c r="E643" s="22" t="s">
        <v>89</v>
      </c>
      <c r="F643" s="25">
        <v>4</v>
      </c>
      <c r="G643" s="26">
        <f t="shared" si="140"/>
        <v>336.333362190046</v>
      </c>
      <c r="H643" s="26">
        <f t="shared" si="141"/>
        <v>1345.33344876018</v>
      </c>
      <c r="I643" s="25"/>
      <c r="N643" s="16">
        <f t="shared" si="142"/>
        <v>319.837509958326</v>
      </c>
      <c r="O643" s="16">
        <f t="shared" si="143"/>
        <v>1279.3500398333</v>
      </c>
      <c r="Q643" s="16">
        <v>336.333362190046</v>
      </c>
      <c r="R643" s="16">
        <v>1345.33344876018</v>
      </c>
    </row>
    <row r="644" s="1" customFormat="1" ht="23.75" customHeight="1" spans="1:18">
      <c r="A644" s="22" t="s">
        <v>34</v>
      </c>
      <c r="B644" s="23" t="s">
        <v>1040</v>
      </c>
      <c r="C644" s="23" t="s">
        <v>1041</v>
      </c>
      <c r="D644" s="22"/>
      <c r="E644" s="22" t="s">
        <v>89</v>
      </c>
      <c r="F644" s="25">
        <v>4</v>
      </c>
      <c r="G644" s="26">
        <f t="shared" si="140"/>
        <v>336.333362190046</v>
      </c>
      <c r="H644" s="26">
        <f t="shared" si="141"/>
        <v>1345.33344876018</v>
      </c>
      <c r="I644" s="25"/>
      <c r="N644" s="16">
        <f t="shared" si="142"/>
        <v>319.837509958326</v>
      </c>
      <c r="O644" s="16">
        <f t="shared" si="143"/>
        <v>1279.3500398333</v>
      </c>
      <c r="Q644" s="16">
        <v>336.333362190046</v>
      </c>
      <c r="R644" s="16">
        <v>1345.33344876018</v>
      </c>
    </row>
    <row r="645" s="1" customFormat="1" ht="23.75" customHeight="1" spans="1:18">
      <c r="A645" s="22" t="s">
        <v>254</v>
      </c>
      <c r="B645" s="23" t="s">
        <v>1042</v>
      </c>
      <c r="C645" s="23" t="s">
        <v>672</v>
      </c>
      <c r="D645" s="24" t="s">
        <v>1043</v>
      </c>
      <c r="E645" s="22" t="s">
        <v>89</v>
      </c>
      <c r="F645" s="25">
        <v>9</v>
      </c>
      <c r="G645" s="26">
        <f t="shared" si="140"/>
        <v>393.685389654652</v>
      </c>
      <c r="H645" s="26">
        <f t="shared" si="141"/>
        <v>3543.16850689187</v>
      </c>
      <c r="I645" s="25"/>
      <c r="N645" s="16">
        <f t="shared" si="142"/>
        <v>374.376642014384</v>
      </c>
      <c r="O645" s="16">
        <f t="shared" si="143"/>
        <v>3369.38977812946</v>
      </c>
      <c r="Q645" s="16">
        <v>393.685389654652</v>
      </c>
      <c r="R645" s="16">
        <v>3543.16850689187</v>
      </c>
    </row>
    <row r="646" s="1" customFormat="1" ht="23.75" customHeight="1" spans="1:18">
      <c r="A646" s="22" t="s">
        <v>34</v>
      </c>
      <c r="B646" s="23" t="s">
        <v>1044</v>
      </c>
      <c r="C646" s="23" t="s">
        <v>1045</v>
      </c>
      <c r="D646" s="22"/>
      <c r="E646" s="22" t="s">
        <v>89</v>
      </c>
      <c r="F646" s="25">
        <v>9</v>
      </c>
      <c r="G646" s="26">
        <f t="shared" si="140"/>
        <v>393.685389654652</v>
      </c>
      <c r="H646" s="26">
        <f t="shared" si="141"/>
        <v>3543.16850689187</v>
      </c>
      <c r="I646" s="25"/>
      <c r="N646" s="16">
        <f t="shared" si="142"/>
        <v>374.376642014384</v>
      </c>
      <c r="O646" s="16">
        <f t="shared" si="143"/>
        <v>3369.38977812946</v>
      </c>
      <c r="Q646" s="16">
        <v>393.685389654652</v>
      </c>
      <c r="R646" s="16">
        <v>3543.16850689187</v>
      </c>
    </row>
    <row r="647" s="1" customFormat="1" ht="23.75" customHeight="1" spans="1:18">
      <c r="A647" s="22" t="s">
        <v>260</v>
      </c>
      <c r="B647" s="23" t="s">
        <v>1046</v>
      </c>
      <c r="C647" s="23" t="s">
        <v>1047</v>
      </c>
      <c r="D647" s="24" t="s">
        <v>1048</v>
      </c>
      <c r="E647" s="22" t="s">
        <v>40</v>
      </c>
      <c r="F647" s="25">
        <v>0.62</v>
      </c>
      <c r="G647" s="26">
        <f t="shared" si="140"/>
        <v>2310.94151057141</v>
      </c>
      <c r="H647" s="26">
        <f t="shared" si="141"/>
        <v>1432.78316598196</v>
      </c>
      <c r="I647" s="25"/>
      <c r="N647" s="16">
        <f t="shared" si="142"/>
        <v>2197.5987561497</v>
      </c>
      <c r="O647" s="16">
        <f t="shared" si="143"/>
        <v>1362.51068622487</v>
      </c>
      <c r="Q647" s="16">
        <v>2310.94151057141</v>
      </c>
      <c r="R647" s="16">
        <v>1432.78316598196</v>
      </c>
    </row>
    <row r="648" s="1" customFormat="1" ht="35.25" customHeight="1" spans="1:18">
      <c r="A648" s="22" t="s">
        <v>34</v>
      </c>
      <c r="B648" s="23" t="s">
        <v>1049</v>
      </c>
      <c r="C648" s="23" t="s">
        <v>1050</v>
      </c>
      <c r="D648" s="22"/>
      <c r="E648" s="22" t="s">
        <v>40</v>
      </c>
      <c r="F648" s="25">
        <v>0.62</v>
      </c>
      <c r="G648" s="26">
        <f t="shared" si="140"/>
        <v>2310.94151057141</v>
      </c>
      <c r="H648" s="26">
        <f t="shared" si="141"/>
        <v>1432.78316598196</v>
      </c>
      <c r="I648" s="25"/>
      <c r="N648" s="16">
        <f t="shared" si="142"/>
        <v>2197.5987561497</v>
      </c>
      <c r="O648" s="16">
        <f t="shared" si="143"/>
        <v>1362.51068622487</v>
      </c>
      <c r="Q648" s="16">
        <v>2310.94151057141</v>
      </c>
      <c r="R648" s="16">
        <v>1432.78316598196</v>
      </c>
    </row>
    <row r="649" s="1" customFormat="1" ht="23.75" customHeight="1" spans="1:18">
      <c r="A649" s="22" t="s">
        <v>265</v>
      </c>
      <c r="B649" s="23" t="s">
        <v>1051</v>
      </c>
      <c r="C649" s="23" t="s">
        <v>1052</v>
      </c>
      <c r="D649" s="24" t="s">
        <v>1053</v>
      </c>
      <c r="E649" s="22" t="s">
        <v>632</v>
      </c>
      <c r="F649" s="25">
        <v>1</v>
      </c>
      <c r="G649" s="26">
        <f t="shared" si="140"/>
        <v>129.871769040643</v>
      </c>
      <c r="H649" s="26">
        <f t="shared" si="141"/>
        <v>129.871769040643</v>
      </c>
      <c r="I649" s="25"/>
      <c r="N649" s="16">
        <f t="shared" si="142"/>
        <v>123.502060436012</v>
      </c>
      <c r="O649" s="16">
        <f t="shared" si="143"/>
        <v>123.502060436012</v>
      </c>
      <c r="Q649" s="16">
        <v>129.871769040643</v>
      </c>
      <c r="R649" s="16">
        <v>129.871769040643</v>
      </c>
    </row>
    <row r="650" s="1" customFormat="1" ht="38.25" customHeight="1" spans="1:18">
      <c r="A650" s="2" t="s">
        <v>18</v>
      </c>
      <c r="B650" s="2"/>
      <c r="C650" s="2"/>
      <c r="D650" s="2"/>
      <c r="E650" s="2"/>
      <c r="F650" s="2"/>
      <c r="G650" s="2"/>
      <c r="H650" s="2"/>
      <c r="I650" s="2"/>
      <c r="Q650" s="16"/>
      <c r="R650" s="16"/>
    </row>
    <row r="651" s="1" customFormat="1" ht="31" customHeight="1" spans="1:18">
      <c r="A651" s="3" t="s">
        <v>311</v>
      </c>
      <c r="B651" s="3"/>
      <c r="C651" s="3"/>
      <c r="D651" s="3"/>
      <c r="E651" s="3"/>
      <c r="F651" s="3"/>
      <c r="G651" s="3"/>
      <c r="H651" s="3"/>
      <c r="I651" s="4"/>
      <c r="Q651" s="16"/>
      <c r="R651" s="16"/>
    </row>
    <row r="652" s="1" customFormat="1" ht="17.25" customHeight="1" spans="1:18">
      <c r="A652" s="5" t="s">
        <v>2</v>
      </c>
      <c r="B652" s="5" t="s">
        <v>20</v>
      </c>
      <c r="C652" s="5" t="s">
        <v>21</v>
      </c>
      <c r="D652" s="5" t="s">
        <v>22</v>
      </c>
      <c r="E652" s="5" t="s">
        <v>23</v>
      </c>
      <c r="F652" s="18" t="s">
        <v>24</v>
      </c>
      <c r="G652" s="18" t="s">
        <v>25</v>
      </c>
      <c r="H652" s="18" t="s">
        <v>26</v>
      </c>
      <c r="I652" s="5" t="s">
        <v>27</v>
      </c>
      <c r="Q652" s="16"/>
      <c r="R652" s="16"/>
    </row>
    <row r="653" s="1" customFormat="1" ht="17.25" customHeight="1" spans="1:18">
      <c r="A653" s="5"/>
      <c r="B653" s="5"/>
      <c r="C653" s="5"/>
      <c r="D653" s="5"/>
      <c r="E653" s="5"/>
      <c r="F653" s="19"/>
      <c r="G653" s="19"/>
      <c r="H653" s="19"/>
      <c r="I653" s="5"/>
      <c r="Q653" s="16"/>
      <c r="R653" s="16"/>
    </row>
    <row r="654" s="1" customFormat="1" ht="35.25" customHeight="1" spans="1:18">
      <c r="A654" s="22" t="s">
        <v>34</v>
      </c>
      <c r="B654" s="23" t="s">
        <v>978</v>
      </c>
      <c r="C654" s="23" t="s">
        <v>979</v>
      </c>
      <c r="D654" s="22"/>
      <c r="E654" s="22" t="s">
        <v>973</v>
      </c>
      <c r="F654" s="25">
        <v>106.692</v>
      </c>
      <c r="G654" s="26">
        <f>Q654</f>
        <v>1.2172209443657</v>
      </c>
      <c r="H654" s="26">
        <f>R654</f>
        <v>129.871769040643</v>
      </c>
      <c r="I654" s="25"/>
      <c r="N654" s="16">
        <f>G654*$P$2</f>
        <v>1.15752095890822</v>
      </c>
      <c r="O654" s="16">
        <f>H654*$P$2</f>
        <v>123.502060436012</v>
      </c>
      <c r="Q654" s="16">
        <v>1.2172209443657</v>
      </c>
      <c r="R654" s="16">
        <v>129.871769040643</v>
      </c>
    </row>
    <row r="655" s="1" customFormat="1" ht="15.75" customHeight="1" spans="1:18">
      <c r="A655" s="22"/>
      <c r="B655" s="22"/>
      <c r="C655" s="22" t="s">
        <v>105</v>
      </c>
      <c r="D655" s="22"/>
      <c r="E655" s="22"/>
      <c r="F655" s="22"/>
      <c r="G655" s="25"/>
      <c r="H655" s="26">
        <f>R655</f>
        <v>203334.229219014</v>
      </c>
      <c r="I655" s="25"/>
      <c r="O655" s="16">
        <f>H655*$P$2</f>
        <v>193361.470712375</v>
      </c>
      <c r="Q655" s="16"/>
      <c r="R655" s="16">
        <v>203334.229219014</v>
      </c>
    </row>
    <row r="656" s="1" customFormat="1" ht="15.75" customHeight="1" spans="1:18">
      <c r="A656" s="22"/>
      <c r="B656" s="22"/>
      <c r="C656" s="22" t="s">
        <v>310</v>
      </c>
      <c r="D656" s="22"/>
      <c r="E656" s="22"/>
      <c r="F656" s="22"/>
      <c r="G656" s="25"/>
      <c r="H656" s="26">
        <f>R656</f>
        <v>684292.344562497</v>
      </c>
      <c r="I656" s="25"/>
      <c r="O656" s="16">
        <f>H656*$P$2</f>
        <v>650730.44833639</v>
      </c>
      <c r="Q656" s="16"/>
      <c r="R656" s="16">
        <v>684292.344562497</v>
      </c>
    </row>
    <row r="657" s="1" customFormat="1" ht="38.25" customHeight="1" spans="1:18">
      <c r="A657" s="2" t="s">
        <v>18</v>
      </c>
      <c r="B657" s="2"/>
      <c r="C657" s="2"/>
      <c r="D657" s="2"/>
      <c r="E657" s="2"/>
      <c r="F657" s="2"/>
      <c r="G657" s="2"/>
      <c r="H657" s="2"/>
      <c r="I657" s="2"/>
      <c r="Q657" s="16"/>
      <c r="R657" s="16"/>
    </row>
    <row r="658" s="1" customFormat="1" ht="31" customHeight="1" spans="1:18">
      <c r="A658" s="3" t="s">
        <v>1054</v>
      </c>
      <c r="B658" s="3"/>
      <c r="C658" s="3"/>
      <c r="D658" s="3"/>
      <c r="E658" s="3"/>
      <c r="F658" s="3"/>
      <c r="G658" s="3"/>
      <c r="H658" s="3"/>
      <c r="I658" s="4"/>
      <c r="Q658" s="16"/>
      <c r="R658" s="16"/>
    </row>
    <row r="659" s="1" customFormat="1" ht="17.25" customHeight="1" spans="1:18">
      <c r="A659" s="5" t="s">
        <v>2</v>
      </c>
      <c r="B659" s="5" t="s">
        <v>20</v>
      </c>
      <c r="C659" s="5" t="s">
        <v>21</v>
      </c>
      <c r="D659" s="5" t="s">
        <v>22</v>
      </c>
      <c r="E659" s="5" t="s">
        <v>23</v>
      </c>
      <c r="F659" s="18" t="s">
        <v>24</v>
      </c>
      <c r="G659" s="18" t="s">
        <v>25</v>
      </c>
      <c r="H659" s="18" t="s">
        <v>26</v>
      </c>
      <c r="I659" s="5" t="s">
        <v>27</v>
      </c>
      <c r="Q659" s="16"/>
      <c r="R659" s="16"/>
    </row>
    <row r="660" s="1" customFormat="1" ht="17.25" customHeight="1" spans="1:18">
      <c r="A660" s="5"/>
      <c r="B660" s="5"/>
      <c r="C660" s="5"/>
      <c r="D660" s="5"/>
      <c r="E660" s="5"/>
      <c r="F660" s="19"/>
      <c r="G660" s="19"/>
      <c r="H660" s="19"/>
      <c r="I660" s="5"/>
      <c r="Q660" s="16"/>
      <c r="R660" s="16"/>
    </row>
    <row r="661" s="1" customFormat="1" ht="1.5" customHeight="1" spans="1:18">
      <c r="A661" s="21"/>
      <c r="B661" s="21"/>
      <c r="C661" s="21"/>
      <c r="D661" s="21"/>
      <c r="E661" s="21"/>
      <c r="F661" s="21"/>
      <c r="G661" s="21"/>
      <c r="H661" s="21"/>
      <c r="I661" s="21"/>
      <c r="Q661" s="16"/>
      <c r="R661" s="16"/>
    </row>
    <row r="662" s="1" customFormat="1" ht="15.75" customHeight="1" spans="1:18">
      <c r="A662" s="22" t="s">
        <v>28</v>
      </c>
      <c r="B662" s="22" t="s">
        <v>1055</v>
      </c>
      <c r="C662" s="10"/>
      <c r="D662" s="10"/>
      <c r="E662" s="10"/>
      <c r="F662" s="10"/>
      <c r="G662" s="10"/>
      <c r="H662" s="10"/>
      <c r="I662" s="10"/>
      <c r="Q662" s="16"/>
      <c r="R662" s="16"/>
    </row>
    <row r="663" s="1" customFormat="1" ht="23.75" customHeight="1" spans="1:18">
      <c r="A663" s="22" t="s">
        <v>6</v>
      </c>
      <c r="B663" s="23" t="s">
        <v>1056</v>
      </c>
      <c r="C663" s="23" t="s">
        <v>1057</v>
      </c>
      <c r="D663" s="24" t="s">
        <v>1058</v>
      </c>
      <c r="E663" s="22" t="s">
        <v>623</v>
      </c>
      <c r="F663" s="25">
        <v>18</v>
      </c>
      <c r="G663" s="26">
        <f>Q663</f>
        <v>57.2379130010713</v>
      </c>
      <c r="H663" s="26">
        <f>R663</f>
        <v>1030.28243401928</v>
      </c>
      <c r="I663" s="25"/>
      <c r="N663" s="16">
        <f>G663*$P$2</f>
        <v>54.4306144661605</v>
      </c>
      <c r="O663" s="16">
        <f>H663*$P$2</f>
        <v>979.75106039089</v>
      </c>
      <c r="Q663" s="16">
        <v>57.2379130010713</v>
      </c>
      <c r="R663" s="16">
        <v>1030.28243401928</v>
      </c>
    </row>
    <row r="664" s="1" customFormat="1" ht="23.75" customHeight="1" spans="1:18">
      <c r="A664" s="22" t="s">
        <v>34</v>
      </c>
      <c r="B664" s="23" t="s">
        <v>1059</v>
      </c>
      <c r="C664" s="23" t="s">
        <v>1060</v>
      </c>
      <c r="D664" s="22"/>
      <c r="E664" s="22" t="s">
        <v>89</v>
      </c>
      <c r="F664" s="25">
        <v>18</v>
      </c>
      <c r="G664" s="26">
        <f t="shared" ref="G664:G678" si="144">Q664</f>
        <v>57.2379130010713</v>
      </c>
      <c r="H664" s="26">
        <f t="shared" ref="H664:H678" si="145">R664</f>
        <v>1030.28243401928</v>
      </c>
      <c r="I664" s="25"/>
      <c r="N664" s="16">
        <f t="shared" ref="N664:N678" si="146">G664*$P$2</f>
        <v>54.4306144661605</v>
      </c>
      <c r="O664" s="16">
        <f t="shared" ref="O664:O678" si="147">H664*$P$2</f>
        <v>979.75106039089</v>
      </c>
      <c r="Q664" s="16">
        <v>57.2379130010713</v>
      </c>
      <c r="R664" s="16">
        <v>1030.28243401928</v>
      </c>
    </row>
    <row r="665" s="1" customFormat="1" ht="23.75" customHeight="1" spans="1:18">
      <c r="A665" s="22" t="s">
        <v>8</v>
      </c>
      <c r="B665" s="23" t="s">
        <v>1061</v>
      </c>
      <c r="C665" s="23" t="s">
        <v>1057</v>
      </c>
      <c r="D665" s="24" t="s">
        <v>1062</v>
      </c>
      <c r="E665" s="22" t="s">
        <v>623</v>
      </c>
      <c r="F665" s="25">
        <v>1</v>
      </c>
      <c r="G665" s="26">
        <f t="shared" si="144"/>
        <v>55.8400108227763</v>
      </c>
      <c r="H665" s="26">
        <f t="shared" si="145"/>
        <v>55.8400108227763</v>
      </c>
      <c r="I665" s="25"/>
      <c r="N665" s="16">
        <f t="shared" si="146"/>
        <v>53.1012739899144</v>
      </c>
      <c r="O665" s="16">
        <f t="shared" si="147"/>
        <v>53.1012739899144</v>
      </c>
      <c r="Q665" s="16">
        <v>55.8400108227763</v>
      </c>
      <c r="R665" s="16">
        <v>55.8400108227763</v>
      </c>
    </row>
    <row r="666" s="1" customFormat="1" ht="23.75" customHeight="1" spans="1:18">
      <c r="A666" s="22" t="s">
        <v>34</v>
      </c>
      <c r="B666" s="23" t="s">
        <v>1063</v>
      </c>
      <c r="C666" s="23" t="s">
        <v>1064</v>
      </c>
      <c r="D666" s="22"/>
      <c r="E666" s="22" t="s">
        <v>89</v>
      </c>
      <c r="F666" s="25">
        <v>1</v>
      </c>
      <c r="G666" s="26">
        <f t="shared" si="144"/>
        <v>55.8400108227763</v>
      </c>
      <c r="H666" s="26">
        <f t="shared" si="145"/>
        <v>55.8400108227763</v>
      </c>
      <c r="I666" s="25"/>
      <c r="N666" s="16">
        <f t="shared" si="146"/>
        <v>53.1012739899144</v>
      </c>
      <c r="O666" s="16">
        <f t="shared" si="147"/>
        <v>53.1012739899144</v>
      </c>
      <c r="Q666" s="16">
        <v>55.8400108227763</v>
      </c>
      <c r="R666" s="16">
        <v>55.8400108227763</v>
      </c>
    </row>
    <row r="667" s="1" customFormat="1" ht="23.75" customHeight="1" spans="1:18">
      <c r="A667" s="22" t="s">
        <v>10</v>
      </c>
      <c r="B667" s="23" t="s">
        <v>1065</v>
      </c>
      <c r="C667" s="23" t="s">
        <v>1057</v>
      </c>
      <c r="D667" s="24" t="s">
        <v>1058</v>
      </c>
      <c r="E667" s="22" t="s">
        <v>623</v>
      </c>
      <c r="F667" s="25">
        <v>4</v>
      </c>
      <c r="G667" s="26">
        <f t="shared" si="144"/>
        <v>55.8400108227763</v>
      </c>
      <c r="H667" s="26">
        <f t="shared" si="145"/>
        <v>223.360043291105</v>
      </c>
      <c r="I667" s="25"/>
      <c r="N667" s="16">
        <f t="shared" si="146"/>
        <v>53.1012739899144</v>
      </c>
      <c r="O667" s="16">
        <f t="shared" si="147"/>
        <v>212.405095959658</v>
      </c>
      <c r="Q667" s="16">
        <v>55.8400108227763</v>
      </c>
      <c r="R667" s="16">
        <v>223.360043291105</v>
      </c>
    </row>
    <row r="668" s="1" customFormat="1" ht="23.75" customHeight="1" spans="1:18">
      <c r="A668" s="22" t="s">
        <v>34</v>
      </c>
      <c r="B668" s="23" t="s">
        <v>1066</v>
      </c>
      <c r="C668" s="23" t="s">
        <v>1067</v>
      </c>
      <c r="D668" s="22"/>
      <c r="E668" s="22" t="s">
        <v>89</v>
      </c>
      <c r="F668" s="25">
        <v>4</v>
      </c>
      <c r="G668" s="26">
        <f t="shared" si="144"/>
        <v>55.8400108227763</v>
      </c>
      <c r="H668" s="26">
        <f t="shared" si="145"/>
        <v>223.360043291105</v>
      </c>
      <c r="I668" s="25"/>
      <c r="N668" s="16">
        <f t="shared" si="146"/>
        <v>53.1012739899144</v>
      </c>
      <c r="O668" s="16">
        <f t="shared" si="147"/>
        <v>212.405095959658</v>
      </c>
      <c r="Q668" s="16">
        <v>55.8400108227763</v>
      </c>
      <c r="R668" s="16">
        <v>223.360043291105</v>
      </c>
    </row>
    <row r="669" s="1" customFormat="1" ht="15.75" customHeight="1" spans="1:18">
      <c r="A669" s="22" t="s">
        <v>12</v>
      </c>
      <c r="B669" s="23" t="s">
        <v>1068</v>
      </c>
      <c r="C669" s="23" t="s">
        <v>577</v>
      </c>
      <c r="D669" s="24" t="s">
        <v>1069</v>
      </c>
      <c r="E669" s="22" t="s">
        <v>1070</v>
      </c>
      <c r="F669" s="25">
        <v>1</v>
      </c>
      <c r="G669" s="26">
        <f t="shared" si="144"/>
        <v>1043.25344470768</v>
      </c>
      <c r="H669" s="26">
        <f t="shared" si="145"/>
        <v>1043.25344470768</v>
      </c>
      <c r="I669" s="25"/>
      <c r="N669" s="16">
        <f t="shared" si="146"/>
        <v>992.085893109255</v>
      </c>
      <c r="O669" s="16">
        <f t="shared" si="147"/>
        <v>992.085893109255</v>
      </c>
      <c r="Q669" s="16">
        <v>1043.25344470768</v>
      </c>
      <c r="R669" s="16">
        <v>1043.25344470768</v>
      </c>
    </row>
    <row r="670" s="1" customFormat="1" ht="23.75" customHeight="1" spans="1:18">
      <c r="A670" s="22" t="s">
        <v>34</v>
      </c>
      <c r="B670" s="23" t="s">
        <v>1071</v>
      </c>
      <c r="C670" s="23" t="s">
        <v>1072</v>
      </c>
      <c r="D670" s="22"/>
      <c r="E670" s="22" t="s">
        <v>1070</v>
      </c>
      <c r="F670" s="25">
        <v>1</v>
      </c>
      <c r="G670" s="26">
        <f t="shared" si="144"/>
        <v>1043.25344470768</v>
      </c>
      <c r="H670" s="26">
        <f t="shared" si="145"/>
        <v>1043.25344470768</v>
      </c>
      <c r="I670" s="25"/>
      <c r="N670" s="16">
        <f t="shared" si="146"/>
        <v>992.085893109255</v>
      </c>
      <c r="O670" s="16">
        <f t="shared" si="147"/>
        <v>992.085893109255</v>
      </c>
      <c r="Q670" s="16">
        <v>1043.25344470768</v>
      </c>
      <c r="R670" s="16">
        <v>1043.25344470768</v>
      </c>
    </row>
    <row r="671" s="1" customFormat="1" ht="15.75" customHeight="1" spans="1:18">
      <c r="A671" s="22" t="s">
        <v>54</v>
      </c>
      <c r="B671" s="23" t="s">
        <v>1073</v>
      </c>
      <c r="C671" s="23" t="s">
        <v>651</v>
      </c>
      <c r="D671" s="24" t="s">
        <v>1074</v>
      </c>
      <c r="E671" s="22" t="s">
        <v>1070</v>
      </c>
      <c r="F671" s="25">
        <v>1</v>
      </c>
      <c r="G671" s="26">
        <f t="shared" si="144"/>
        <v>635.265708956731</v>
      </c>
      <c r="H671" s="26">
        <f t="shared" si="145"/>
        <v>635.265708956731</v>
      </c>
      <c r="I671" s="25"/>
      <c r="N671" s="16">
        <f t="shared" si="146"/>
        <v>604.108379827699</v>
      </c>
      <c r="O671" s="16">
        <f t="shared" si="147"/>
        <v>604.108379827699</v>
      </c>
      <c r="Q671" s="16">
        <v>635.265708956731</v>
      </c>
      <c r="R671" s="16">
        <v>635.265708956731</v>
      </c>
    </row>
    <row r="672" s="1" customFormat="1" ht="23.75" customHeight="1" spans="1:18">
      <c r="A672" s="22" t="s">
        <v>34</v>
      </c>
      <c r="B672" s="23" t="s">
        <v>1075</v>
      </c>
      <c r="C672" s="23" t="s">
        <v>1076</v>
      </c>
      <c r="D672" s="22"/>
      <c r="E672" s="22" t="s">
        <v>1070</v>
      </c>
      <c r="F672" s="25">
        <v>1</v>
      </c>
      <c r="G672" s="26">
        <f t="shared" si="144"/>
        <v>635.265708956731</v>
      </c>
      <c r="H672" s="26">
        <f t="shared" si="145"/>
        <v>635.265708956731</v>
      </c>
      <c r="I672" s="25"/>
      <c r="N672" s="16">
        <f t="shared" si="146"/>
        <v>604.108379827699</v>
      </c>
      <c r="O672" s="16">
        <f t="shared" si="147"/>
        <v>604.108379827699</v>
      </c>
      <c r="Q672" s="16">
        <v>635.265708956731</v>
      </c>
      <c r="R672" s="16">
        <v>635.265708956731</v>
      </c>
    </row>
    <row r="673" s="1" customFormat="1" ht="23.75" customHeight="1" spans="1:18">
      <c r="A673" s="22" t="s">
        <v>60</v>
      </c>
      <c r="B673" s="23" t="s">
        <v>1077</v>
      </c>
      <c r="C673" s="23" t="s">
        <v>900</v>
      </c>
      <c r="D673" s="24" t="s">
        <v>1078</v>
      </c>
      <c r="E673" s="22" t="s">
        <v>1070</v>
      </c>
      <c r="F673" s="25">
        <v>1</v>
      </c>
      <c r="G673" s="26">
        <f t="shared" si="144"/>
        <v>1835.79741303054</v>
      </c>
      <c r="H673" s="26">
        <f t="shared" si="145"/>
        <v>1835.79741303054</v>
      </c>
      <c r="I673" s="25"/>
      <c r="N673" s="16">
        <f t="shared" si="146"/>
        <v>1745.75864121338</v>
      </c>
      <c r="O673" s="16">
        <f t="shared" si="147"/>
        <v>1745.75864121338</v>
      </c>
      <c r="Q673" s="16">
        <v>1835.79741303054</v>
      </c>
      <c r="R673" s="16">
        <v>1835.79741303054</v>
      </c>
    </row>
    <row r="674" s="1" customFormat="1" ht="23.75" customHeight="1" spans="1:18">
      <c r="A674" s="22" t="s">
        <v>34</v>
      </c>
      <c r="B674" s="23" t="s">
        <v>1079</v>
      </c>
      <c r="C674" s="23" t="s">
        <v>1080</v>
      </c>
      <c r="D674" s="22"/>
      <c r="E674" s="22" t="s">
        <v>1070</v>
      </c>
      <c r="F674" s="25">
        <v>1</v>
      </c>
      <c r="G674" s="26">
        <f t="shared" si="144"/>
        <v>1835.79741303054</v>
      </c>
      <c r="H674" s="26">
        <f t="shared" si="145"/>
        <v>1835.79741303054</v>
      </c>
      <c r="I674" s="25"/>
      <c r="N674" s="16">
        <f t="shared" si="146"/>
        <v>1745.75864121338</v>
      </c>
      <c r="O674" s="16">
        <f t="shared" si="147"/>
        <v>1745.75864121338</v>
      </c>
      <c r="Q674" s="16">
        <v>1835.79741303054</v>
      </c>
      <c r="R674" s="16">
        <v>1835.79741303054</v>
      </c>
    </row>
    <row r="675" s="1" customFormat="1" ht="23.75" customHeight="1" spans="1:18">
      <c r="A675" s="22" t="s">
        <v>66</v>
      </c>
      <c r="B675" s="23" t="s">
        <v>1081</v>
      </c>
      <c r="C675" s="23" t="s">
        <v>651</v>
      </c>
      <c r="D675" s="24" t="s">
        <v>1082</v>
      </c>
      <c r="E675" s="22" t="s">
        <v>1070</v>
      </c>
      <c r="F675" s="25">
        <v>1</v>
      </c>
      <c r="G675" s="26">
        <f t="shared" si="144"/>
        <v>2535.35711265021</v>
      </c>
      <c r="H675" s="26">
        <f t="shared" si="145"/>
        <v>2535.35711265021</v>
      </c>
      <c r="I675" s="25"/>
      <c r="N675" s="16">
        <f t="shared" si="146"/>
        <v>2411.00763981591</v>
      </c>
      <c r="O675" s="16">
        <f t="shared" si="147"/>
        <v>2411.00763981591</v>
      </c>
      <c r="Q675" s="16">
        <v>2535.35711265021</v>
      </c>
      <c r="R675" s="16">
        <v>2535.35711265021</v>
      </c>
    </row>
    <row r="676" s="1" customFormat="1" ht="23.75" customHeight="1" spans="1:18">
      <c r="A676" s="22" t="s">
        <v>34</v>
      </c>
      <c r="B676" s="23" t="s">
        <v>1083</v>
      </c>
      <c r="C676" s="23" t="s">
        <v>1084</v>
      </c>
      <c r="D676" s="22"/>
      <c r="E676" s="22" t="s">
        <v>1070</v>
      </c>
      <c r="F676" s="25">
        <v>1</v>
      </c>
      <c r="G676" s="26">
        <f t="shared" si="144"/>
        <v>2535.35711265021</v>
      </c>
      <c r="H676" s="26">
        <f t="shared" si="145"/>
        <v>2535.35711265021</v>
      </c>
      <c r="I676" s="25"/>
      <c r="N676" s="16">
        <f t="shared" si="146"/>
        <v>2411.00763981591</v>
      </c>
      <c r="O676" s="16">
        <f t="shared" si="147"/>
        <v>2411.00763981591</v>
      </c>
      <c r="Q676" s="16">
        <v>2535.35711265021</v>
      </c>
      <c r="R676" s="16">
        <v>2535.35711265021</v>
      </c>
    </row>
    <row r="677" s="1" customFormat="1" ht="15.75" customHeight="1" spans="1:18">
      <c r="A677" s="22" t="s">
        <v>72</v>
      </c>
      <c r="B677" s="23" t="s">
        <v>1085</v>
      </c>
      <c r="C677" s="23" t="s">
        <v>577</v>
      </c>
      <c r="D677" s="24" t="s">
        <v>1086</v>
      </c>
      <c r="E677" s="22" t="s">
        <v>165</v>
      </c>
      <c r="F677" s="25">
        <v>200</v>
      </c>
      <c r="G677" s="26">
        <f t="shared" si="144"/>
        <v>6.18120010810705</v>
      </c>
      <c r="H677" s="26">
        <f t="shared" si="145"/>
        <v>1236.24002162141</v>
      </c>
      <c r="I677" s="25"/>
      <c r="N677" s="16">
        <f t="shared" si="146"/>
        <v>5.87803611945578</v>
      </c>
      <c r="O677" s="16">
        <f t="shared" si="147"/>
        <v>1175.60722389116</v>
      </c>
      <c r="Q677" s="16">
        <v>6.18120010810705</v>
      </c>
      <c r="R677" s="16">
        <v>1236.24002162141</v>
      </c>
    </row>
    <row r="678" s="1" customFormat="1" ht="23.75" customHeight="1" spans="1:18">
      <c r="A678" s="22" t="s">
        <v>34</v>
      </c>
      <c r="B678" s="23" t="s">
        <v>1087</v>
      </c>
      <c r="C678" s="23" t="s">
        <v>1088</v>
      </c>
      <c r="D678" s="22"/>
      <c r="E678" s="22" t="s">
        <v>165</v>
      </c>
      <c r="F678" s="25">
        <v>200</v>
      </c>
      <c r="G678" s="26">
        <f t="shared" si="144"/>
        <v>6.18120010810705</v>
      </c>
      <c r="H678" s="26">
        <f t="shared" si="145"/>
        <v>1236.24002162141</v>
      </c>
      <c r="I678" s="25"/>
      <c r="N678" s="16">
        <f t="shared" si="146"/>
        <v>5.87803611945578</v>
      </c>
      <c r="O678" s="16">
        <f t="shared" si="147"/>
        <v>1175.60722389116</v>
      </c>
      <c r="Q678" s="16">
        <v>6.18120010810705</v>
      </c>
      <c r="R678" s="16">
        <v>1236.24002162141</v>
      </c>
    </row>
    <row r="679" s="1" customFormat="1" ht="38.25" customHeight="1" spans="1:18">
      <c r="A679" s="2" t="s">
        <v>18</v>
      </c>
      <c r="B679" s="2"/>
      <c r="C679" s="2"/>
      <c r="D679" s="2"/>
      <c r="E679" s="2"/>
      <c r="F679" s="2"/>
      <c r="G679" s="2"/>
      <c r="H679" s="2"/>
      <c r="I679" s="2"/>
      <c r="Q679" s="16"/>
      <c r="R679" s="16"/>
    </row>
    <row r="680" s="1" customFormat="1" ht="31" customHeight="1" spans="1:18">
      <c r="A680" s="3" t="s">
        <v>1054</v>
      </c>
      <c r="B680" s="3"/>
      <c r="C680" s="3"/>
      <c r="D680" s="3"/>
      <c r="E680" s="3"/>
      <c r="F680" s="3"/>
      <c r="G680" s="3"/>
      <c r="H680" s="3"/>
      <c r="I680" s="4"/>
      <c r="Q680" s="16"/>
      <c r="R680" s="16"/>
    </row>
    <row r="681" s="1" customFormat="1" ht="17.25" customHeight="1" spans="1:18">
      <c r="A681" s="5" t="s">
        <v>2</v>
      </c>
      <c r="B681" s="5" t="s">
        <v>20</v>
      </c>
      <c r="C681" s="5" t="s">
        <v>21</v>
      </c>
      <c r="D681" s="5" t="s">
        <v>22</v>
      </c>
      <c r="E681" s="5" t="s">
        <v>23</v>
      </c>
      <c r="F681" s="18" t="s">
        <v>24</v>
      </c>
      <c r="G681" s="18" t="s">
        <v>25</v>
      </c>
      <c r="H681" s="18" t="s">
        <v>26</v>
      </c>
      <c r="I681" s="5" t="s">
        <v>27</v>
      </c>
      <c r="Q681" s="16"/>
      <c r="R681" s="16"/>
    </row>
    <row r="682" s="1" customFormat="1" ht="17.25" customHeight="1" spans="1:18">
      <c r="A682" s="5"/>
      <c r="B682" s="5"/>
      <c r="C682" s="5"/>
      <c r="D682" s="5"/>
      <c r="E682" s="5"/>
      <c r="F682" s="19"/>
      <c r="G682" s="19"/>
      <c r="H682" s="19"/>
      <c r="I682" s="5"/>
      <c r="Q682" s="16"/>
      <c r="R682" s="16"/>
    </row>
    <row r="683" s="1" customFormat="1" ht="15.75" customHeight="1" spans="1:18">
      <c r="A683" s="22" t="s">
        <v>80</v>
      </c>
      <c r="B683" s="23" t="s">
        <v>1089</v>
      </c>
      <c r="C683" s="23" t="s">
        <v>763</v>
      </c>
      <c r="D683" s="24" t="s">
        <v>1090</v>
      </c>
      <c r="E683" s="22" t="s">
        <v>89</v>
      </c>
      <c r="F683" s="25">
        <v>2</v>
      </c>
      <c r="G683" s="26">
        <f>Q683</f>
        <v>34.243848598913</v>
      </c>
      <c r="H683" s="26">
        <f>R683</f>
        <v>68.4876971978261</v>
      </c>
      <c r="I683" s="25"/>
      <c r="N683" s="16">
        <f>G683*$P$2</f>
        <v>32.564320101785</v>
      </c>
      <c r="O683" s="16">
        <f>H683*$P$2</f>
        <v>65.12864020357</v>
      </c>
      <c r="Q683" s="16">
        <v>34.243848598913</v>
      </c>
      <c r="R683" s="16">
        <v>68.4876971978261</v>
      </c>
    </row>
    <row r="684" s="1" customFormat="1" ht="23.75" customHeight="1" spans="1:18">
      <c r="A684" s="22" t="s">
        <v>34</v>
      </c>
      <c r="B684" s="23" t="s">
        <v>1091</v>
      </c>
      <c r="C684" s="23" t="s">
        <v>1092</v>
      </c>
      <c r="D684" s="22"/>
      <c r="E684" s="22" t="s">
        <v>79</v>
      </c>
      <c r="F684" s="25">
        <v>2</v>
      </c>
      <c r="G684" s="26">
        <f t="shared" ref="G684:G691" si="148">Q684</f>
        <v>34.243848598913</v>
      </c>
      <c r="H684" s="26">
        <f t="shared" ref="H684:H691" si="149">R684</f>
        <v>68.4876971978261</v>
      </c>
      <c r="I684" s="25"/>
      <c r="N684" s="16">
        <f t="shared" ref="N684:N691" si="150">G684*$P$2</f>
        <v>32.564320101785</v>
      </c>
      <c r="O684" s="16">
        <f t="shared" ref="O684:O693" si="151">H684*$P$2</f>
        <v>65.12864020357</v>
      </c>
      <c r="Q684" s="16">
        <v>34.243848598913</v>
      </c>
      <c r="R684" s="16">
        <v>68.4876971978261</v>
      </c>
    </row>
    <row r="685" s="1" customFormat="1" ht="15.75" customHeight="1" spans="1:18">
      <c r="A685" s="22" t="s">
        <v>86</v>
      </c>
      <c r="B685" s="23" t="s">
        <v>1093</v>
      </c>
      <c r="C685" s="23" t="s">
        <v>817</v>
      </c>
      <c r="D685" s="24" t="s">
        <v>1094</v>
      </c>
      <c r="E685" s="22" t="s">
        <v>165</v>
      </c>
      <c r="F685" s="25">
        <v>43.7</v>
      </c>
      <c r="G685" s="26">
        <f t="shared" si="148"/>
        <v>53.2153781614877</v>
      </c>
      <c r="H685" s="26">
        <f t="shared" si="149"/>
        <v>2325.51012374929</v>
      </c>
      <c r="I685" s="25"/>
      <c r="N685" s="16">
        <f t="shared" si="150"/>
        <v>50.6053694222685</v>
      </c>
      <c r="O685" s="16">
        <f t="shared" si="151"/>
        <v>2211.45283512664</v>
      </c>
      <c r="Q685" s="16">
        <v>53.2153781614877</v>
      </c>
      <c r="R685" s="16">
        <v>2325.51012374929</v>
      </c>
    </row>
    <row r="686" s="1" customFormat="1" ht="15.75" customHeight="1" spans="1:18">
      <c r="A686" s="22" t="s">
        <v>34</v>
      </c>
      <c r="B686" s="23" t="s">
        <v>1095</v>
      </c>
      <c r="C686" s="23" t="s">
        <v>1096</v>
      </c>
      <c r="D686" s="22"/>
      <c r="E686" s="22" t="s">
        <v>165</v>
      </c>
      <c r="F686" s="25">
        <v>43.7</v>
      </c>
      <c r="G686" s="26">
        <f t="shared" si="148"/>
        <v>53.2153781614877</v>
      </c>
      <c r="H686" s="26">
        <f t="shared" si="149"/>
        <v>2325.51012374929</v>
      </c>
      <c r="I686" s="25"/>
      <c r="N686" s="16">
        <f t="shared" si="150"/>
        <v>50.6053694222685</v>
      </c>
      <c r="O686" s="16">
        <f t="shared" si="151"/>
        <v>2211.45283512664</v>
      </c>
      <c r="Q686" s="16">
        <v>53.2153781614877</v>
      </c>
      <c r="R686" s="16">
        <v>2325.51012374929</v>
      </c>
    </row>
    <row r="687" s="1" customFormat="1" ht="46.75" customHeight="1" spans="1:18">
      <c r="A687" s="22" t="s">
        <v>91</v>
      </c>
      <c r="B687" s="23" t="s">
        <v>1097</v>
      </c>
      <c r="C687" s="23" t="s">
        <v>570</v>
      </c>
      <c r="D687" s="24" t="s">
        <v>1098</v>
      </c>
      <c r="E687" s="22" t="s">
        <v>354</v>
      </c>
      <c r="F687" s="25">
        <v>19.14</v>
      </c>
      <c r="G687" s="26">
        <f t="shared" si="148"/>
        <v>80.4411872530423</v>
      </c>
      <c r="H687" s="26">
        <f t="shared" si="149"/>
        <v>1539.64185154319</v>
      </c>
      <c r="I687" s="25"/>
      <c r="N687" s="16">
        <f t="shared" si="150"/>
        <v>76.4958577453484</v>
      </c>
      <c r="O687" s="16">
        <f t="shared" si="151"/>
        <v>1464.12836603152</v>
      </c>
      <c r="Q687" s="16">
        <v>80.4411872530423</v>
      </c>
      <c r="R687" s="16">
        <v>1539.64185154319</v>
      </c>
    </row>
    <row r="688" s="1" customFormat="1" ht="35.25" customHeight="1" spans="1:18">
      <c r="A688" s="22" t="s">
        <v>34</v>
      </c>
      <c r="B688" s="23" t="s">
        <v>823</v>
      </c>
      <c r="C688" s="23" t="s">
        <v>824</v>
      </c>
      <c r="D688" s="22"/>
      <c r="E688" s="22" t="s">
        <v>165</v>
      </c>
      <c r="F688" s="25">
        <v>19.14</v>
      </c>
      <c r="G688" s="26">
        <f t="shared" si="148"/>
        <v>45.2749134072272</v>
      </c>
      <c r="H688" s="26">
        <f t="shared" si="149"/>
        <v>866.566217002097</v>
      </c>
      <c r="I688" s="25"/>
      <c r="N688" s="16">
        <f t="shared" si="150"/>
        <v>43.0543537918907</v>
      </c>
      <c r="O688" s="16">
        <f t="shared" si="151"/>
        <v>824.064491417735</v>
      </c>
      <c r="Q688" s="16">
        <v>45.2749134072272</v>
      </c>
      <c r="R688" s="16">
        <v>866.566217002097</v>
      </c>
    </row>
    <row r="689" s="1" customFormat="1" ht="35.25" customHeight="1" spans="1:18">
      <c r="A689" s="22" t="s">
        <v>102</v>
      </c>
      <c r="B689" s="23" t="s">
        <v>825</v>
      </c>
      <c r="C689" s="23" t="s">
        <v>826</v>
      </c>
      <c r="D689" s="22"/>
      <c r="E689" s="22" t="s">
        <v>165</v>
      </c>
      <c r="F689" s="25">
        <v>19.14</v>
      </c>
      <c r="G689" s="26">
        <f t="shared" si="148"/>
        <v>35.1662738458152</v>
      </c>
      <c r="H689" s="26">
        <f t="shared" si="149"/>
        <v>673.085144079718</v>
      </c>
      <c r="I689" s="25"/>
      <c r="N689" s="16">
        <f t="shared" si="150"/>
        <v>33.4415039534577</v>
      </c>
      <c r="O689" s="16">
        <f t="shared" si="151"/>
        <v>640.072917746277</v>
      </c>
      <c r="Q689" s="16">
        <v>35.1662738458152</v>
      </c>
      <c r="R689" s="16">
        <v>673.085144079718</v>
      </c>
    </row>
    <row r="690" s="1" customFormat="1" ht="35.25" customHeight="1" spans="1:18">
      <c r="A690" s="22" t="s">
        <v>96</v>
      </c>
      <c r="B690" s="23" t="s">
        <v>1099</v>
      </c>
      <c r="C690" s="23" t="s">
        <v>561</v>
      </c>
      <c r="D690" s="24" t="s">
        <v>566</v>
      </c>
      <c r="E690" s="22" t="s">
        <v>1070</v>
      </c>
      <c r="F690" s="25">
        <v>1</v>
      </c>
      <c r="G690" s="26">
        <f t="shared" si="148"/>
        <v>1901.9077255714</v>
      </c>
      <c r="H690" s="26">
        <f t="shared" si="149"/>
        <v>1901.9077255714</v>
      </c>
      <c r="I690" s="25"/>
      <c r="N690" s="16">
        <f t="shared" si="150"/>
        <v>1808.62649829409</v>
      </c>
      <c r="O690" s="16">
        <f t="shared" si="151"/>
        <v>1808.62649829409</v>
      </c>
      <c r="Q690" s="16">
        <v>1901.9077255714</v>
      </c>
      <c r="R690" s="16">
        <v>1901.9077255714</v>
      </c>
    </row>
    <row r="691" s="1" customFormat="1" ht="46.75" customHeight="1" spans="1:18">
      <c r="A691" s="22" t="s">
        <v>34</v>
      </c>
      <c r="B691" s="23" t="s">
        <v>1100</v>
      </c>
      <c r="C691" s="23" t="s">
        <v>568</v>
      </c>
      <c r="D691" s="22"/>
      <c r="E691" s="22" t="s">
        <v>1070</v>
      </c>
      <c r="F691" s="25">
        <v>1</v>
      </c>
      <c r="G691" s="26">
        <f t="shared" si="148"/>
        <v>1901.9077255714</v>
      </c>
      <c r="H691" s="26">
        <f t="shared" si="149"/>
        <v>1901.9077255714</v>
      </c>
      <c r="I691" s="25"/>
      <c r="N691" s="16">
        <f t="shared" si="150"/>
        <v>1808.62649829409</v>
      </c>
      <c r="O691" s="16">
        <f t="shared" si="151"/>
        <v>1808.62649829409</v>
      </c>
      <c r="Q691" s="16">
        <v>1901.9077255714</v>
      </c>
      <c r="R691" s="16">
        <v>1901.9077255714</v>
      </c>
    </row>
    <row r="692" s="1" customFormat="1" ht="15.75" customHeight="1" spans="1:18">
      <c r="A692" s="22"/>
      <c r="B692" s="22"/>
      <c r="C692" s="22" t="s">
        <v>105</v>
      </c>
      <c r="D692" s="22"/>
      <c r="E692" s="22"/>
      <c r="F692" s="22"/>
      <c r="G692" s="25"/>
      <c r="H692" s="26">
        <f>R692</f>
        <v>14430.9435871614</v>
      </c>
      <c r="I692" s="25"/>
      <c r="O692" s="16">
        <f t="shared" si="151"/>
        <v>13723.1615478537</v>
      </c>
      <c r="Q692" s="16"/>
      <c r="R692" s="16">
        <v>14430.9435871614</v>
      </c>
    </row>
    <row r="693" s="1" customFormat="1" ht="15.75" customHeight="1" spans="1:18">
      <c r="A693" s="22" t="s">
        <v>5</v>
      </c>
      <c r="B693" s="22" t="s">
        <v>5</v>
      </c>
      <c r="C693" s="22" t="s">
        <v>310</v>
      </c>
      <c r="D693" s="22" t="s">
        <v>5</v>
      </c>
      <c r="E693" s="22" t="s">
        <v>5</v>
      </c>
      <c r="F693" s="22" t="s">
        <v>5</v>
      </c>
      <c r="G693" s="25" t="s">
        <v>5</v>
      </c>
      <c r="H693" s="26">
        <f>R693</f>
        <v>14430.9435871614</v>
      </c>
      <c r="I693" s="25"/>
      <c r="O693" s="16">
        <f t="shared" si="151"/>
        <v>13723.1615478537</v>
      </c>
      <c r="Q693" s="16"/>
      <c r="R693" s="16">
        <v>14430.9435871614</v>
      </c>
    </row>
    <row r="705" spans="21:21">
      <c r="U705" s="1">
        <v>38592.69</v>
      </c>
    </row>
    <row r="706" spans="21:21">
      <c r="U706" s="1">
        <v>638115.78</v>
      </c>
    </row>
    <row r="707" spans="21:21">
      <c r="U707" s="1">
        <v>6806.14</v>
      </c>
    </row>
    <row r="708" spans="21:21">
      <c r="U708" s="1">
        <v>12059.42</v>
      </c>
    </row>
    <row r="709" spans="21:21">
      <c r="U709" s="1">
        <v>12849.95</v>
      </c>
    </row>
    <row r="710" spans="21:21">
      <c r="U710" s="1">
        <v>31593.9</v>
      </c>
    </row>
    <row r="711" spans="21:21">
      <c r="U711" s="1">
        <v>159179.7</v>
      </c>
    </row>
    <row r="712" spans="21:21">
      <c r="U712" s="1">
        <v>5252.73</v>
      </c>
    </row>
    <row r="713" spans="21:21">
      <c r="U713" s="1">
        <v>24869.14</v>
      </c>
    </row>
    <row r="714" spans="21:21">
      <c r="U714" s="1">
        <v>253152.9</v>
      </c>
    </row>
    <row r="715" spans="21:21">
      <c r="U715" s="1">
        <v>213821.34</v>
      </c>
    </row>
    <row r="716" spans="21:21">
      <c r="U716" s="1">
        <v>15175.23</v>
      </c>
    </row>
    <row r="717" spans="21:23">
      <c r="U717" s="1">
        <f>SUBTOTAL(9,U705:U716)</f>
        <v>1411468.92</v>
      </c>
      <c r="V717" s="1">
        <v>1742067.09</v>
      </c>
      <c r="W717" s="1">
        <v>1654963.73</v>
      </c>
    </row>
    <row r="718" spans="21:23">
      <c r="U718" s="37">
        <v>300000</v>
      </c>
      <c r="W718" s="1">
        <v>300000</v>
      </c>
    </row>
    <row r="719" spans="21:23">
      <c r="U719" s="1">
        <f>U717+U718</f>
        <v>1711468.92</v>
      </c>
      <c r="W719" s="1">
        <f>W717-W718</f>
        <v>1354963.73</v>
      </c>
    </row>
    <row r="720" spans="21:21">
      <c r="U720" s="1">
        <v>13378.05</v>
      </c>
    </row>
    <row r="721" spans="21:23">
      <c r="U721" s="1">
        <f>U717+U720</f>
        <v>1424846.97</v>
      </c>
      <c r="W721" s="38">
        <f>W719/U721</f>
        <v>0.9509538627857</v>
      </c>
    </row>
  </sheetData>
  <mergeCells count="473">
    <mergeCell ref="A1:I1"/>
    <mergeCell ref="A2:H2"/>
    <mergeCell ref="B7:I7"/>
    <mergeCell ref="A25:I25"/>
    <mergeCell ref="A26:H26"/>
    <mergeCell ref="A44:I44"/>
    <mergeCell ref="A45:H45"/>
    <mergeCell ref="A60:I60"/>
    <mergeCell ref="A61:H61"/>
    <mergeCell ref="A76:I76"/>
    <mergeCell ref="A77:H77"/>
    <mergeCell ref="A93:I93"/>
    <mergeCell ref="A94:H94"/>
    <mergeCell ref="A110:I110"/>
    <mergeCell ref="A111:H111"/>
    <mergeCell ref="A129:I129"/>
    <mergeCell ref="A130:H130"/>
    <mergeCell ref="A148:I148"/>
    <mergeCell ref="A149:H149"/>
    <mergeCell ref="A165:I165"/>
    <mergeCell ref="A166:H166"/>
    <mergeCell ref="B170:I170"/>
    <mergeCell ref="A183:I183"/>
    <mergeCell ref="A184:H184"/>
    <mergeCell ref="A200:I200"/>
    <mergeCell ref="A201:H201"/>
    <mergeCell ref="B205:I205"/>
    <mergeCell ref="A213:I213"/>
    <mergeCell ref="A214:H214"/>
    <mergeCell ref="A226:I226"/>
    <mergeCell ref="A227:H227"/>
    <mergeCell ref="A247:I247"/>
    <mergeCell ref="A248:H248"/>
    <mergeCell ref="B260:I260"/>
    <mergeCell ref="A265:I265"/>
    <mergeCell ref="A266:H266"/>
    <mergeCell ref="A279:I279"/>
    <mergeCell ref="A280:H280"/>
    <mergeCell ref="B294:I294"/>
    <mergeCell ref="A296:I296"/>
    <mergeCell ref="A297:H297"/>
    <mergeCell ref="A313:I313"/>
    <mergeCell ref="A314:H314"/>
    <mergeCell ref="A329:I329"/>
    <mergeCell ref="A330:H330"/>
    <mergeCell ref="B340:I340"/>
    <mergeCell ref="A345:I345"/>
    <mergeCell ref="A346:H346"/>
    <mergeCell ref="A363:I363"/>
    <mergeCell ref="A364:H364"/>
    <mergeCell ref="B381:I381"/>
    <mergeCell ref="A383:I383"/>
    <mergeCell ref="A384:H384"/>
    <mergeCell ref="B399:I399"/>
    <mergeCell ref="A400:I400"/>
    <mergeCell ref="A401:H401"/>
    <mergeCell ref="B417:I417"/>
    <mergeCell ref="A418:I418"/>
    <mergeCell ref="A419:H419"/>
    <mergeCell ref="A438:I438"/>
    <mergeCell ref="A439:H439"/>
    <mergeCell ref="A450:I450"/>
    <mergeCell ref="A451:H451"/>
    <mergeCell ref="A459:I459"/>
    <mergeCell ref="A460:H460"/>
    <mergeCell ref="A475:I475"/>
    <mergeCell ref="A476:H476"/>
    <mergeCell ref="A493:I493"/>
    <mergeCell ref="A494:H494"/>
    <mergeCell ref="A510:I510"/>
    <mergeCell ref="A511:H511"/>
    <mergeCell ref="A526:I526"/>
    <mergeCell ref="A527:H527"/>
    <mergeCell ref="A545:I545"/>
    <mergeCell ref="A546:H546"/>
    <mergeCell ref="A563:I563"/>
    <mergeCell ref="A564:H564"/>
    <mergeCell ref="B573:I573"/>
    <mergeCell ref="A577:I577"/>
    <mergeCell ref="A578:H578"/>
    <mergeCell ref="A587:I587"/>
    <mergeCell ref="A588:H588"/>
    <mergeCell ref="A599:I599"/>
    <mergeCell ref="A600:H600"/>
    <mergeCell ref="A616:I616"/>
    <mergeCell ref="A617:H617"/>
    <mergeCell ref="A633:I633"/>
    <mergeCell ref="A634:H634"/>
    <mergeCell ref="A650:I650"/>
    <mergeCell ref="A651:H651"/>
    <mergeCell ref="A657:I657"/>
    <mergeCell ref="A658:H658"/>
    <mergeCell ref="B662:I662"/>
    <mergeCell ref="A679:I679"/>
    <mergeCell ref="A680:H680"/>
    <mergeCell ref="A3:A4"/>
    <mergeCell ref="A27:A28"/>
    <mergeCell ref="A46:A47"/>
    <mergeCell ref="A62:A63"/>
    <mergeCell ref="A78:A79"/>
    <mergeCell ref="A95:A96"/>
    <mergeCell ref="A112:A113"/>
    <mergeCell ref="A131:A132"/>
    <mergeCell ref="A150:A151"/>
    <mergeCell ref="A167:A168"/>
    <mergeCell ref="A185:A186"/>
    <mergeCell ref="A202:A203"/>
    <mergeCell ref="A215:A216"/>
    <mergeCell ref="A228:A229"/>
    <mergeCell ref="A249:A250"/>
    <mergeCell ref="A267:A268"/>
    <mergeCell ref="A281:A282"/>
    <mergeCell ref="A298:A299"/>
    <mergeCell ref="A315:A316"/>
    <mergeCell ref="A331:A332"/>
    <mergeCell ref="A347:A348"/>
    <mergeCell ref="A365:A366"/>
    <mergeCell ref="A385:A386"/>
    <mergeCell ref="A402:A403"/>
    <mergeCell ref="A420:A421"/>
    <mergeCell ref="A440:A441"/>
    <mergeCell ref="A452:A453"/>
    <mergeCell ref="A461:A462"/>
    <mergeCell ref="A477:A478"/>
    <mergeCell ref="A495:A496"/>
    <mergeCell ref="A512:A513"/>
    <mergeCell ref="A528:A529"/>
    <mergeCell ref="A547:A548"/>
    <mergeCell ref="A565:A566"/>
    <mergeCell ref="A579:A580"/>
    <mergeCell ref="A589:A590"/>
    <mergeCell ref="A601:A602"/>
    <mergeCell ref="A618:A619"/>
    <mergeCell ref="A635:A636"/>
    <mergeCell ref="A652:A653"/>
    <mergeCell ref="A659:A660"/>
    <mergeCell ref="A681:A682"/>
    <mergeCell ref="B3:B4"/>
    <mergeCell ref="B27:B28"/>
    <mergeCell ref="B46:B47"/>
    <mergeCell ref="B62:B63"/>
    <mergeCell ref="B78:B79"/>
    <mergeCell ref="B95:B96"/>
    <mergeCell ref="B112:B113"/>
    <mergeCell ref="B131:B132"/>
    <mergeCell ref="B150:B151"/>
    <mergeCell ref="B167:B168"/>
    <mergeCell ref="B185:B186"/>
    <mergeCell ref="B202:B203"/>
    <mergeCell ref="B215:B216"/>
    <mergeCell ref="B228:B229"/>
    <mergeCell ref="B249:B250"/>
    <mergeCell ref="B267:B268"/>
    <mergeCell ref="B281:B282"/>
    <mergeCell ref="B298:B299"/>
    <mergeCell ref="B315:B316"/>
    <mergeCell ref="B331:B332"/>
    <mergeCell ref="B347:B348"/>
    <mergeCell ref="B365:B366"/>
    <mergeCell ref="B385:B386"/>
    <mergeCell ref="B402:B403"/>
    <mergeCell ref="B420:B421"/>
    <mergeCell ref="B440:B441"/>
    <mergeCell ref="B452:B453"/>
    <mergeCell ref="B461:B462"/>
    <mergeCell ref="B477:B478"/>
    <mergeCell ref="B495:B496"/>
    <mergeCell ref="B512:B513"/>
    <mergeCell ref="B528:B529"/>
    <mergeCell ref="B547:B548"/>
    <mergeCell ref="B565:B566"/>
    <mergeCell ref="B579:B580"/>
    <mergeCell ref="B589:B590"/>
    <mergeCell ref="B601:B602"/>
    <mergeCell ref="B618:B619"/>
    <mergeCell ref="B635:B636"/>
    <mergeCell ref="B652:B653"/>
    <mergeCell ref="B659:B660"/>
    <mergeCell ref="B681:B682"/>
    <mergeCell ref="C3:C4"/>
    <mergeCell ref="C27:C28"/>
    <mergeCell ref="C46:C47"/>
    <mergeCell ref="C62:C63"/>
    <mergeCell ref="C78:C79"/>
    <mergeCell ref="C95:C96"/>
    <mergeCell ref="C112:C113"/>
    <mergeCell ref="C131:C132"/>
    <mergeCell ref="C150:C151"/>
    <mergeCell ref="C167:C168"/>
    <mergeCell ref="C185:C186"/>
    <mergeCell ref="C202:C203"/>
    <mergeCell ref="C215:C216"/>
    <mergeCell ref="C228:C229"/>
    <mergeCell ref="C249:C250"/>
    <mergeCell ref="C267:C268"/>
    <mergeCell ref="C281:C282"/>
    <mergeCell ref="C298:C299"/>
    <mergeCell ref="C315:C316"/>
    <mergeCell ref="C331:C332"/>
    <mergeCell ref="C347:C348"/>
    <mergeCell ref="C365:C366"/>
    <mergeCell ref="C385:C386"/>
    <mergeCell ref="C402:C403"/>
    <mergeCell ref="C420:C421"/>
    <mergeCell ref="C440:C441"/>
    <mergeCell ref="C452:C453"/>
    <mergeCell ref="C461:C462"/>
    <mergeCell ref="C477:C478"/>
    <mergeCell ref="C495:C496"/>
    <mergeCell ref="C512:C513"/>
    <mergeCell ref="C528:C529"/>
    <mergeCell ref="C547:C548"/>
    <mergeCell ref="C565:C566"/>
    <mergeCell ref="C579:C580"/>
    <mergeCell ref="C589:C590"/>
    <mergeCell ref="C601:C602"/>
    <mergeCell ref="C618:C619"/>
    <mergeCell ref="C635:C636"/>
    <mergeCell ref="C652:C653"/>
    <mergeCell ref="C659:C660"/>
    <mergeCell ref="C681:C682"/>
    <mergeCell ref="D3:D4"/>
    <mergeCell ref="D27:D28"/>
    <mergeCell ref="D46:D47"/>
    <mergeCell ref="D62:D63"/>
    <mergeCell ref="D78:D79"/>
    <mergeCell ref="D95:D96"/>
    <mergeCell ref="D112:D113"/>
    <mergeCell ref="D131:D132"/>
    <mergeCell ref="D150:D151"/>
    <mergeCell ref="D167:D168"/>
    <mergeCell ref="D185:D186"/>
    <mergeCell ref="D202:D203"/>
    <mergeCell ref="D215:D216"/>
    <mergeCell ref="D228:D229"/>
    <mergeCell ref="D249:D250"/>
    <mergeCell ref="D267:D268"/>
    <mergeCell ref="D281:D282"/>
    <mergeCell ref="D298:D299"/>
    <mergeCell ref="D315:D316"/>
    <mergeCell ref="D331:D332"/>
    <mergeCell ref="D347:D348"/>
    <mergeCell ref="D365:D366"/>
    <mergeCell ref="D385:D386"/>
    <mergeCell ref="D402:D403"/>
    <mergeCell ref="D420:D421"/>
    <mergeCell ref="D440:D441"/>
    <mergeCell ref="D452:D453"/>
    <mergeCell ref="D461:D462"/>
    <mergeCell ref="D477:D478"/>
    <mergeCell ref="D495:D496"/>
    <mergeCell ref="D512:D513"/>
    <mergeCell ref="D528:D529"/>
    <mergeCell ref="D547:D548"/>
    <mergeCell ref="D565:D566"/>
    <mergeCell ref="D579:D580"/>
    <mergeCell ref="D589:D590"/>
    <mergeCell ref="D601:D602"/>
    <mergeCell ref="D618:D619"/>
    <mergeCell ref="D635:D636"/>
    <mergeCell ref="D652:D653"/>
    <mergeCell ref="D659:D660"/>
    <mergeCell ref="D681:D682"/>
    <mergeCell ref="E3:E4"/>
    <mergeCell ref="E27:E28"/>
    <mergeCell ref="E46:E47"/>
    <mergeCell ref="E62:E63"/>
    <mergeCell ref="E78:E79"/>
    <mergeCell ref="E95:E96"/>
    <mergeCell ref="E112:E113"/>
    <mergeCell ref="E131:E132"/>
    <mergeCell ref="E150:E151"/>
    <mergeCell ref="E167:E168"/>
    <mergeCell ref="E185:E186"/>
    <mergeCell ref="E202:E203"/>
    <mergeCell ref="E215:E216"/>
    <mergeCell ref="E228:E229"/>
    <mergeCell ref="E249:E250"/>
    <mergeCell ref="E267:E268"/>
    <mergeCell ref="E281:E282"/>
    <mergeCell ref="E298:E299"/>
    <mergeCell ref="E315:E316"/>
    <mergeCell ref="E331:E332"/>
    <mergeCell ref="E347:E348"/>
    <mergeCell ref="E365:E366"/>
    <mergeCell ref="E385:E386"/>
    <mergeCell ref="E402:E403"/>
    <mergeCell ref="E420:E421"/>
    <mergeCell ref="E440:E441"/>
    <mergeCell ref="E452:E453"/>
    <mergeCell ref="E461:E462"/>
    <mergeCell ref="E477:E478"/>
    <mergeCell ref="E495:E496"/>
    <mergeCell ref="E512:E513"/>
    <mergeCell ref="E528:E529"/>
    <mergeCell ref="E547:E548"/>
    <mergeCell ref="E565:E566"/>
    <mergeCell ref="E579:E580"/>
    <mergeCell ref="E589:E590"/>
    <mergeCell ref="E601:E602"/>
    <mergeCell ref="E618:E619"/>
    <mergeCell ref="E635:E636"/>
    <mergeCell ref="E652:E653"/>
    <mergeCell ref="E659:E660"/>
    <mergeCell ref="E681:E682"/>
    <mergeCell ref="F3:F4"/>
    <mergeCell ref="F27:F28"/>
    <mergeCell ref="F46:F47"/>
    <mergeCell ref="F62:F63"/>
    <mergeCell ref="F78:F79"/>
    <mergeCell ref="F95:F96"/>
    <mergeCell ref="F112:F113"/>
    <mergeCell ref="F131:F132"/>
    <mergeCell ref="F150:F151"/>
    <mergeCell ref="F167:F168"/>
    <mergeCell ref="F185:F186"/>
    <mergeCell ref="F202:F203"/>
    <mergeCell ref="F215:F216"/>
    <mergeCell ref="F228:F229"/>
    <mergeCell ref="F249:F250"/>
    <mergeCell ref="F267:F268"/>
    <mergeCell ref="F281:F282"/>
    <mergeCell ref="F298:F299"/>
    <mergeCell ref="F315:F316"/>
    <mergeCell ref="F331:F332"/>
    <mergeCell ref="F347:F348"/>
    <mergeCell ref="F365:F366"/>
    <mergeCell ref="F385:F386"/>
    <mergeCell ref="F402:F403"/>
    <mergeCell ref="F420:F421"/>
    <mergeCell ref="F440:F441"/>
    <mergeCell ref="F452:F453"/>
    <mergeCell ref="F461:F462"/>
    <mergeCell ref="F477:F478"/>
    <mergeCell ref="F495:F496"/>
    <mergeCell ref="F512:F513"/>
    <mergeCell ref="F528:F529"/>
    <mergeCell ref="F547:F548"/>
    <mergeCell ref="F565:F566"/>
    <mergeCell ref="F579:F580"/>
    <mergeCell ref="F589:F590"/>
    <mergeCell ref="F601:F602"/>
    <mergeCell ref="F618:F619"/>
    <mergeCell ref="F635:F636"/>
    <mergeCell ref="F652:F653"/>
    <mergeCell ref="F659:F660"/>
    <mergeCell ref="F681:F682"/>
    <mergeCell ref="G3:G4"/>
    <mergeCell ref="G27:G28"/>
    <mergeCell ref="G46:G47"/>
    <mergeCell ref="G62:G63"/>
    <mergeCell ref="G78:G79"/>
    <mergeCell ref="G95:G96"/>
    <mergeCell ref="G112:G113"/>
    <mergeCell ref="G131:G132"/>
    <mergeCell ref="G150:G151"/>
    <mergeCell ref="G167:G168"/>
    <mergeCell ref="G185:G186"/>
    <mergeCell ref="G202:G203"/>
    <mergeCell ref="G215:G216"/>
    <mergeCell ref="G228:G229"/>
    <mergeCell ref="G249:G250"/>
    <mergeCell ref="G267:G268"/>
    <mergeCell ref="G281:G282"/>
    <mergeCell ref="G298:G299"/>
    <mergeCell ref="G315:G316"/>
    <mergeCell ref="G331:G332"/>
    <mergeCell ref="G347:G348"/>
    <mergeCell ref="G365:G366"/>
    <mergeCell ref="G385:G386"/>
    <mergeCell ref="G402:G403"/>
    <mergeCell ref="G420:G421"/>
    <mergeCell ref="G440:G441"/>
    <mergeCell ref="G452:G453"/>
    <mergeCell ref="G461:G462"/>
    <mergeCell ref="G477:G478"/>
    <mergeCell ref="G495:G496"/>
    <mergeCell ref="G512:G513"/>
    <mergeCell ref="G528:G529"/>
    <mergeCell ref="G547:G548"/>
    <mergeCell ref="G565:G566"/>
    <mergeCell ref="G579:G580"/>
    <mergeCell ref="G589:G590"/>
    <mergeCell ref="G601:G602"/>
    <mergeCell ref="G618:G619"/>
    <mergeCell ref="G635:G636"/>
    <mergeCell ref="G652:G653"/>
    <mergeCell ref="G659:G660"/>
    <mergeCell ref="G681:G682"/>
    <mergeCell ref="H3:H4"/>
    <mergeCell ref="H27:H28"/>
    <mergeCell ref="H46:H47"/>
    <mergeCell ref="H62:H63"/>
    <mergeCell ref="H78:H79"/>
    <mergeCell ref="H95:H96"/>
    <mergeCell ref="H112:H113"/>
    <mergeCell ref="H131:H132"/>
    <mergeCell ref="H150:H151"/>
    <mergeCell ref="H167:H168"/>
    <mergeCell ref="H185:H186"/>
    <mergeCell ref="H202:H203"/>
    <mergeCell ref="H215:H216"/>
    <mergeCell ref="H228:H229"/>
    <mergeCell ref="H249:H250"/>
    <mergeCell ref="H267:H268"/>
    <mergeCell ref="H281:H282"/>
    <mergeCell ref="H298:H299"/>
    <mergeCell ref="H315:H316"/>
    <mergeCell ref="H331:H332"/>
    <mergeCell ref="H347:H348"/>
    <mergeCell ref="H365:H366"/>
    <mergeCell ref="H385:H386"/>
    <mergeCell ref="H402:H403"/>
    <mergeCell ref="H420:H421"/>
    <mergeCell ref="H440:H441"/>
    <mergeCell ref="H452:H453"/>
    <mergeCell ref="H461:H462"/>
    <mergeCell ref="H477:H478"/>
    <mergeCell ref="H495:H496"/>
    <mergeCell ref="H512:H513"/>
    <mergeCell ref="H528:H529"/>
    <mergeCell ref="H547:H548"/>
    <mergeCell ref="H565:H566"/>
    <mergeCell ref="H579:H580"/>
    <mergeCell ref="H589:H590"/>
    <mergeCell ref="H601:H602"/>
    <mergeCell ref="H618:H619"/>
    <mergeCell ref="H635:H636"/>
    <mergeCell ref="H652:H653"/>
    <mergeCell ref="H659:H660"/>
    <mergeCell ref="H681:H682"/>
    <mergeCell ref="I3:I4"/>
    <mergeCell ref="I27:I28"/>
    <mergeCell ref="I46:I47"/>
    <mergeCell ref="I62:I63"/>
    <mergeCell ref="I78:I79"/>
    <mergeCell ref="I95:I96"/>
    <mergeCell ref="I112:I113"/>
    <mergeCell ref="I131:I132"/>
    <mergeCell ref="I150:I151"/>
    <mergeCell ref="I167:I168"/>
    <mergeCell ref="I185:I186"/>
    <mergeCell ref="I202:I203"/>
    <mergeCell ref="I215:I216"/>
    <mergeCell ref="I228:I229"/>
    <mergeCell ref="I249:I250"/>
    <mergeCell ref="I267:I268"/>
    <mergeCell ref="I281:I282"/>
    <mergeCell ref="I298:I299"/>
    <mergeCell ref="I315:I316"/>
    <mergeCell ref="I331:I332"/>
    <mergeCell ref="I347:I348"/>
    <mergeCell ref="I365:I366"/>
    <mergeCell ref="I385:I386"/>
    <mergeCell ref="I402:I403"/>
    <mergeCell ref="I420:I421"/>
    <mergeCell ref="I440:I441"/>
    <mergeCell ref="I452:I453"/>
    <mergeCell ref="I461:I462"/>
    <mergeCell ref="I477:I478"/>
    <mergeCell ref="I495:I496"/>
    <mergeCell ref="I512:I513"/>
    <mergeCell ref="I528:I529"/>
    <mergeCell ref="I547:I548"/>
    <mergeCell ref="I565:I566"/>
    <mergeCell ref="I579:I580"/>
    <mergeCell ref="I589:I590"/>
    <mergeCell ref="I601:I602"/>
    <mergeCell ref="I618:I619"/>
    <mergeCell ref="I635:I636"/>
    <mergeCell ref="I652:I653"/>
    <mergeCell ref="I659:I660"/>
    <mergeCell ref="I681:I68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workbookViewId="0">
      <selection activeCell="V12" sqref="V12"/>
    </sheetView>
  </sheetViews>
  <sheetFormatPr defaultColWidth="8" defaultRowHeight="12.75"/>
  <cols>
    <col min="1" max="1" width="4.38333333333333" style="1" customWidth="1"/>
    <col min="2" max="2" width="11.8833333333333" style="1" customWidth="1"/>
    <col min="3" max="3" width="20.2" style="1" customWidth="1"/>
    <col min="4" max="4" width="5.54166666666667" style="1" customWidth="1"/>
    <col min="5" max="6" width="11.1916666666667" style="1" customWidth="1"/>
    <col min="7" max="7" width="11.8833333333333" style="1" customWidth="1"/>
    <col min="8" max="8" width="10.2666666666667" style="1" customWidth="1"/>
    <col min="9" max="11" width="8" style="1"/>
    <col min="12" max="12" width="8.375" style="1" hidden="1" customWidth="1"/>
    <col min="13" max="14" width="8" style="1"/>
    <col min="15" max="15" width="10.125" style="1" hidden="1" customWidth="1"/>
    <col min="16" max="16" width="11.125" style="1" hidden="1" customWidth="1"/>
    <col min="17" max="17" width="8" style="1" hidden="1" customWidth="1"/>
    <col min="18" max="19" width="12.25" style="1" hidden="1" customWidth="1"/>
    <col min="20" max="16384" width="8" style="1"/>
  </cols>
  <sheetData>
    <row r="1" s="1" customFormat="1" ht="38.25" customHeight="1" spans="1:8">
      <c r="A1" s="2" t="s">
        <v>1101</v>
      </c>
      <c r="B1" s="2"/>
      <c r="C1" s="2"/>
      <c r="D1" s="2"/>
      <c r="E1" s="2"/>
      <c r="F1" s="2"/>
      <c r="G1" s="2"/>
      <c r="H1" s="2"/>
    </row>
    <row r="2" s="1" customFormat="1" ht="31" customHeight="1" spans="1:16">
      <c r="A2" s="3" t="s">
        <v>19</v>
      </c>
      <c r="B2" s="3"/>
      <c r="C2" s="3"/>
      <c r="D2" s="3"/>
      <c r="E2" s="3"/>
      <c r="F2" s="3"/>
      <c r="G2" s="3"/>
      <c r="H2" s="4"/>
      <c r="P2" s="15">
        <v>0.9509538627857</v>
      </c>
    </row>
    <row r="3" s="1" customFormat="1" ht="17.25" customHeight="1" spans="1:8">
      <c r="A3" s="5" t="s">
        <v>2</v>
      </c>
      <c r="B3" s="5" t="s">
        <v>20</v>
      </c>
      <c r="C3" s="5" t="s">
        <v>21</v>
      </c>
      <c r="D3" s="5" t="s">
        <v>23</v>
      </c>
      <c r="E3" s="6" t="s">
        <v>24</v>
      </c>
      <c r="F3" s="6" t="s">
        <v>25</v>
      </c>
      <c r="G3" s="6" t="s">
        <v>26</v>
      </c>
      <c r="H3" s="5" t="s">
        <v>27</v>
      </c>
    </row>
    <row r="4" s="1" customFormat="1" ht="17.25" customHeight="1" spans="1:8">
      <c r="A4" s="5"/>
      <c r="B4" s="5"/>
      <c r="C4" s="5"/>
      <c r="D4" s="5"/>
      <c r="E4" s="7"/>
      <c r="F4" s="7"/>
      <c r="G4" s="7"/>
      <c r="H4" s="5"/>
    </row>
    <row r="5" s="1" customFormat="1" ht="1.5" customHeight="1" spans="1:8">
      <c r="A5" s="8" t="s">
        <v>5</v>
      </c>
      <c r="B5" s="8" t="s">
        <v>5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8" t="s">
        <v>5</v>
      </c>
    </row>
    <row r="6" s="1" customFormat="1" ht="1.5" customHeight="1" spans="1:8">
      <c r="A6" s="9" t="s">
        <v>5</v>
      </c>
      <c r="B6" s="9" t="s">
        <v>5</v>
      </c>
      <c r="C6" s="9" t="s">
        <v>5</v>
      </c>
      <c r="D6" s="9" t="s">
        <v>5</v>
      </c>
      <c r="E6" s="9" t="s">
        <v>5</v>
      </c>
      <c r="F6" s="9" t="s">
        <v>5</v>
      </c>
      <c r="G6" s="9" t="s">
        <v>5</v>
      </c>
      <c r="H6" s="9" t="s">
        <v>5</v>
      </c>
    </row>
    <row r="7" s="1" customFormat="1" ht="15.75" customHeight="1" spans="1:8">
      <c r="A7" s="10" t="s">
        <v>28</v>
      </c>
      <c r="B7" s="10" t="s">
        <v>1102</v>
      </c>
      <c r="C7" s="10"/>
      <c r="D7" s="10"/>
      <c r="E7" s="10"/>
      <c r="F7" s="10"/>
      <c r="G7" s="10"/>
      <c r="H7" s="10"/>
    </row>
    <row r="8" s="1" customFormat="1" ht="15.75" customHeight="1" spans="1:19">
      <c r="A8" s="10" t="s">
        <v>6</v>
      </c>
      <c r="B8" s="11" t="s">
        <v>1103</v>
      </c>
      <c r="C8" s="11" t="s">
        <v>1104</v>
      </c>
      <c r="D8" s="10" t="s">
        <v>46</v>
      </c>
      <c r="E8" s="12">
        <v>75.45</v>
      </c>
      <c r="F8" s="13">
        <f>R8</f>
        <v>4.02253483958351</v>
      </c>
      <c r="G8" s="13">
        <f>S8</f>
        <v>303.496925308056</v>
      </c>
      <c r="H8" s="12">
        <v>0</v>
      </c>
      <c r="O8" s="16">
        <f>F8*$P$2</f>
        <v>3.82524504389199</v>
      </c>
      <c r="P8" s="16">
        <f>G8*$P$2</f>
        <v>288.611573465279</v>
      </c>
      <c r="R8" s="16">
        <v>4.02253483958351</v>
      </c>
      <c r="S8" s="16">
        <v>303.496925308056</v>
      </c>
    </row>
    <row r="9" s="1" customFormat="1" ht="15.75" customHeight="1" spans="1:19">
      <c r="A9" s="10" t="s">
        <v>5</v>
      </c>
      <c r="B9" s="11" t="s">
        <v>1105</v>
      </c>
      <c r="C9" s="11" t="s">
        <v>1106</v>
      </c>
      <c r="D9" s="10" t="s">
        <v>46</v>
      </c>
      <c r="E9" s="12">
        <v>75.45</v>
      </c>
      <c r="F9" s="13">
        <f>R9</f>
        <v>4.02253483958351</v>
      </c>
      <c r="G9" s="13">
        <f>S9</f>
        <v>303.496925308056</v>
      </c>
      <c r="H9" s="12">
        <v>0</v>
      </c>
      <c r="O9" s="16">
        <f>F9*$P$2</f>
        <v>3.82524504389199</v>
      </c>
      <c r="P9" s="16">
        <f>G9*$P$2</f>
        <v>288.611573465279</v>
      </c>
      <c r="R9" s="16">
        <v>4.02253483958351</v>
      </c>
      <c r="S9" s="16">
        <v>303.496925308056</v>
      </c>
    </row>
    <row r="10" s="1" customFormat="1" ht="15.75" customHeight="1" spans="1:19">
      <c r="A10" s="10" t="s">
        <v>8</v>
      </c>
      <c r="B10" s="11" t="s">
        <v>1107</v>
      </c>
      <c r="C10" s="11" t="s">
        <v>1108</v>
      </c>
      <c r="D10" s="10" t="s">
        <v>46</v>
      </c>
      <c r="E10" s="12">
        <v>550.71</v>
      </c>
      <c r="F10" s="13">
        <f>R10</f>
        <v>11.6491848191248</v>
      </c>
      <c r="G10" s="13">
        <f>S10</f>
        <v>6415.32494912489</v>
      </c>
      <c r="H10" s="12">
        <v>0</v>
      </c>
      <c r="O10" s="16">
        <f>F10*$P$2</f>
        <v>11.0778373020513</v>
      </c>
      <c r="P10" s="16">
        <f>G10*$P$2</f>
        <v>6100.67804139578</v>
      </c>
      <c r="R10" s="16">
        <v>11.6491848191248</v>
      </c>
      <c r="S10" s="16">
        <v>6415.32494912489</v>
      </c>
    </row>
    <row r="11" s="1" customFormat="1" ht="23.75" customHeight="1" spans="1:19">
      <c r="A11" s="10" t="s">
        <v>5</v>
      </c>
      <c r="B11" s="11" t="s">
        <v>1109</v>
      </c>
      <c r="C11" s="11" t="s">
        <v>1110</v>
      </c>
      <c r="D11" s="10" t="s">
        <v>46</v>
      </c>
      <c r="E11" s="12">
        <v>550.71</v>
      </c>
      <c r="F11" s="13">
        <f>R11</f>
        <v>11.6491848191248</v>
      </c>
      <c r="G11" s="13">
        <f>S11</f>
        <v>6415.32494912489</v>
      </c>
      <c r="H11" s="12">
        <v>0</v>
      </c>
      <c r="O11" s="16">
        <f>F11*$P$2</f>
        <v>11.0778373020513</v>
      </c>
      <c r="P11" s="16">
        <f>G11*$P$2</f>
        <v>6100.67804139578</v>
      </c>
      <c r="R11" s="16">
        <v>11.6491848191248</v>
      </c>
      <c r="S11" s="16">
        <v>6415.32494912489</v>
      </c>
    </row>
    <row r="12" s="1" customFormat="1" ht="15.75" customHeight="1" spans="1:19">
      <c r="A12" s="10" t="s">
        <v>5</v>
      </c>
      <c r="B12" s="10" t="s">
        <v>5</v>
      </c>
      <c r="C12" s="10" t="s">
        <v>105</v>
      </c>
      <c r="D12" s="10" t="s">
        <v>5</v>
      </c>
      <c r="E12" s="10" t="s">
        <v>5</v>
      </c>
      <c r="F12" s="12" t="s">
        <v>5</v>
      </c>
      <c r="G12" s="13">
        <f>S12</f>
        <v>6718.82187443294</v>
      </c>
      <c r="H12" s="12">
        <v>0</v>
      </c>
      <c r="P12" s="16">
        <f>G12*$P$2</f>
        <v>6389.28961486106</v>
      </c>
      <c r="R12" s="16"/>
      <c r="S12" s="16">
        <v>6718.82187443294</v>
      </c>
    </row>
    <row r="13" s="1" customFormat="1" ht="15.75" customHeight="1" spans="1:19">
      <c r="A13" s="10" t="s">
        <v>5</v>
      </c>
      <c r="B13" s="10" t="s">
        <v>5</v>
      </c>
      <c r="C13" s="10" t="s">
        <v>310</v>
      </c>
      <c r="D13" s="10" t="s">
        <v>5</v>
      </c>
      <c r="E13" s="10" t="s">
        <v>5</v>
      </c>
      <c r="F13" s="12" t="s">
        <v>5</v>
      </c>
      <c r="G13" s="13">
        <f>S13</f>
        <v>6718.82187443294</v>
      </c>
      <c r="H13" s="12">
        <v>0</v>
      </c>
      <c r="I13" s="1"/>
      <c r="J13" s="1"/>
      <c r="K13" s="1"/>
      <c r="L13" s="1">
        <f>G13+G32</f>
        <v>12721.9083240402</v>
      </c>
      <c r="P13" s="16">
        <f>G13*$P$2</f>
        <v>6389.28961486106</v>
      </c>
      <c r="R13" s="16"/>
      <c r="S13" s="16">
        <v>6718.82187443294</v>
      </c>
    </row>
    <row r="14" s="1" customFormat="1" ht="266.5" customHeight="1" spans="18:19">
      <c r="R14" s="16"/>
      <c r="S14" s="16"/>
    </row>
    <row r="15" s="1" customFormat="1" ht="19.5" customHeight="1" spans="3:19">
      <c r="C15" s="14" t="s">
        <v>5</v>
      </c>
      <c r="D15" s="14" t="s">
        <v>5</v>
      </c>
      <c r="E15" s="14" t="s">
        <v>5</v>
      </c>
      <c r="F15" s="14" t="s">
        <v>5</v>
      </c>
      <c r="G15" s="14" t="s">
        <v>5</v>
      </c>
      <c r="H15" s="14" t="s">
        <v>5</v>
      </c>
      <c r="R15" s="16"/>
      <c r="S15" s="16"/>
    </row>
    <row r="16" s="1" customFormat="1" ht="38.25" customHeight="1" spans="1:19">
      <c r="A16" s="2" t="s">
        <v>1101</v>
      </c>
      <c r="B16" s="2"/>
      <c r="C16" s="2"/>
      <c r="D16" s="2"/>
      <c r="E16" s="2"/>
      <c r="F16" s="2"/>
      <c r="G16" s="2"/>
      <c r="H16" s="2"/>
      <c r="R16" s="16"/>
      <c r="S16" s="16"/>
    </row>
    <row r="17" s="1" customFormat="1" ht="31" customHeight="1" spans="1:19">
      <c r="A17" s="3" t="s">
        <v>311</v>
      </c>
      <c r="B17" s="3"/>
      <c r="C17" s="3"/>
      <c r="D17" s="3"/>
      <c r="E17" s="3"/>
      <c r="F17" s="3"/>
      <c r="G17" s="3"/>
      <c r="H17" s="4"/>
      <c r="R17" s="16"/>
      <c r="S17" s="16"/>
    </row>
    <row r="18" s="1" customFormat="1" ht="17.25" customHeight="1" spans="1:19">
      <c r="A18" s="5" t="s">
        <v>2</v>
      </c>
      <c r="B18" s="5" t="s">
        <v>20</v>
      </c>
      <c r="C18" s="5" t="s">
        <v>21</v>
      </c>
      <c r="D18" s="5" t="s">
        <v>23</v>
      </c>
      <c r="E18" s="6" t="s">
        <v>24</v>
      </c>
      <c r="F18" s="6" t="s">
        <v>25</v>
      </c>
      <c r="G18" s="6" t="s">
        <v>26</v>
      </c>
      <c r="H18" s="5" t="s">
        <v>27</v>
      </c>
      <c r="R18" s="16"/>
      <c r="S18" s="16"/>
    </row>
    <row r="19" s="1" customFormat="1" ht="17.25" customHeight="1" spans="1:19">
      <c r="A19" s="5"/>
      <c r="B19" s="5"/>
      <c r="C19" s="5"/>
      <c r="D19" s="5"/>
      <c r="E19" s="7"/>
      <c r="F19" s="7"/>
      <c r="G19" s="7"/>
      <c r="H19" s="5"/>
      <c r="R19" s="16"/>
      <c r="S19" s="16"/>
    </row>
    <row r="20" s="1" customFormat="1" ht="1.5" customHeight="1" spans="1:19">
      <c r="A20" s="9" t="s">
        <v>5</v>
      </c>
      <c r="B20" s="9" t="s">
        <v>5</v>
      </c>
      <c r="C20" s="9" t="s">
        <v>5</v>
      </c>
      <c r="D20" s="9" t="s">
        <v>5</v>
      </c>
      <c r="E20" s="9" t="s">
        <v>5</v>
      </c>
      <c r="F20" s="9" t="s">
        <v>5</v>
      </c>
      <c r="G20" s="9" t="s">
        <v>5</v>
      </c>
      <c r="H20" s="9" t="s">
        <v>5</v>
      </c>
      <c r="R20" s="16"/>
      <c r="S20" s="16"/>
    </row>
    <row r="21" s="1" customFormat="1" ht="15.75" customHeight="1" spans="1:19">
      <c r="A21" s="10" t="s">
        <v>28</v>
      </c>
      <c r="B21" s="10" t="s">
        <v>1111</v>
      </c>
      <c r="C21" s="10"/>
      <c r="D21" s="10"/>
      <c r="E21" s="10"/>
      <c r="F21" s="10"/>
      <c r="G21" s="10"/>
      <c r="H21" s="10"/>
      <c r="R21" s="16"/>
      <c r="S21" s="16"/>
    </row>
    <row r="22" s="1" customFormat="1" ht="15.75" customHeight="1" spans="1:19">
      <c r="A22" s="10" t="s">
        <v>6</v>
      </c>
      <c r="B22" s="11" t="s">
        <v>1112</v>
      </c>
      <c r="C22" s="11" t="s">
        <v>1113</v>
      </c>
      <c r="D22" s="10" t="s">
        <v>1114</v>
      </c>
      <c r="E22" s="12">
        <v>1</v>
      </c>
      <c r="F22" s="13">
        <f>R22</f>
        <v>5982.17497416463</v>
      </c>
      <c r="G22" s="13">
        <f>S22</f>
        <v>5982.17497416463</v>
      </c>
      <c r="H22" s="12">
        <v>0</v>
      </c>
      <c r="O22" s="16">
        <f>F22*$P$2</f>
        <v>5688.7723995418</v>
      </c>
      <c r="P22" s="16">
        <f>G22*$P$2</f>
        <v>5688.7723995418</v>
      </c>
      <c r="R22" s="16">
        <v>5982.17497416463</v>
      </c>
      <c r="S22" s="16">
        <v>5982.17497416463</v>
      </c>
    </row>
    <row r="23" s="1" customFormat="1" ht="23.75" customHeight="1" spans="1:19">
      <c r="A23" s="10" t="s">
        <v>5</v>
      </c>
      <c r="B23" s="11" t="s">
        <v>1115</v>
      </c>
      <c r="C23" s="11" t="s">
        <v>1116</v>
      </c>
      <c r="D23" s="10" t="s">
        <v>973</v>
      </c>
      <c r="E23" s="12">
        <v>1145.731</v>
      </c>
      <c r="F23" s="13">
        <f t="shared" ref="F23:F31" si="0">R23</f>
        <v>1.2172209443657</v>
      </c>
      <c r="G23" s="13">
        <f t="shared" ref="G23:G31" si="1">S23</f>
        <v>1394.61187792974</v>
      </c>
      <c r="H23" s="12">
        <v>0</v>
      </c>
      <c r="O23" s="16">
        <f t="shared" ref="O23:O31" si="2">F23*$P$2</f>
        <v>1.15752095890822</v>
      </c>
      <c r="P23" s="16">
        <f t="shared" ref="P23:P31" si="3">G23*$P$2</f>
        <v>1326.2115524041</v>
      </c>
      <c r="R23" s="16">
        <v>1.2172209443657</v>
      </c>
      <c r="S23" s="16">
        <v>1394.61187792974</v>
      </c>
    </row>
    <row r="24" s="1" customFormat="1" ht="15.75" customHeight="1" spans="1:19">
      <c r="A24" s="10" t="s">
        <v>5</v>
      </c>
      <c r="B24" s="11" t="s">
        <v>1117</v>
      </c>
      <c r="C24" s="11" t="s">
        <v>1118</v>
      </c>
      <c r="D24" s="10" t="s">
        <v>973</v>
      </c>
      <c r="E24" s="12">
        <v>1968.05</v>
      </c>
      <c r="F24" s="13">
        <f t="shared" si="0"/>
        <v>1.2172209443657</v>
      </c>
      <c r="G24" s="13">
        <f t="shared" si="1"/>
        <v>2395.54787574346</v>
      </c>
      <c r="H24" s="12">
        <v>0</v>
      </c>
      <c r="O24" s="16">
        <f t="shared" si="2"/>
        <v>1.15752095890822</v>
      </c>
      <c r="P24" s="16">
        <f t="shared" si="3"/>
        <v>2278.05550592632</v>
      </c>
      <c r="R24" s="16">
        <v>1.2172209443657</v>
      </c>
      <c r="S24" s="16">
        <v>2395.54787574346</v>
      </c>
    </row>
    <row r="25" s="1" customFormat="1" ht="23.75" customHeight="1" spans="1:19">
      <c r="A25" s="10" t="s">
        <v>5</v>
      </c>
      <c r="B25" s="11" t="s">
        <v>1119</v>
      </c>
      <c r="C25" s="11" t="s">
        <v>1120</v>
      </c>
      <c r="D25" s="10" t="s">
        <v>973</v>
      </c>
      <c r="E25" s="12">
        <v>635.341</v>
      </c>
      <c r="F25" s="13">
        <f t="shared" si="0"/>
        <v>1.2172209443657</v>
      </c>
      <c r="G25" s="13">
        <f t="shared" si="1"/>
        <v>773.353719371842</v>
      </c>
      <c r="H25" s="12">
        <v>0</v>
      </c>
      <c r="O25" s="16">
        <f t="shared" si="2"/>
        <v>1.15752095890822</v>
      </c>
      <c r="P25" s="16">
        <f t="shared" si="3"/>
        <v>735.423706736341</v>
      </c>
      <c r="R25" s="16">
        <v>1.2172209443657</v>
      </c>
      <c r="S25" s="16">
        <v>773.353719371842</v>
      </c>
    </row>
    <row r="26" s="1" customFormat="1" ht="15.75" customHeight="1" spans="1:19">
      <c r="A26" s="10" t="s">
        <v>5</v>
      </c>
      <c r="B26" s="11" t="s">
        <v>1121</v>
      </c>
      <c r="C26" s="11" t="s">
        <v>1122</v>
      </c>
      <c r="D26" s="10" t="s">
        <v>973</v>
      </c>
      <c r="E26" s="12">
        <v>1076.865</v>
      </c>
      <c r="F26" s="13">
        <f t="shared" si="0"/>
        <v>1.2172209443657</v>
      </c>
      <c r="G26" s="13">
        <f t="shared" si="1"/>
        <v>1310.78529492518</v>
      </c>
      <c r="H26" s="12">
        <v>0</v>
      </c>
      <c r="O26" s="16">
        <f t="shared" si="2"/>
        <v>1.15752095890822</v>
      </c>
      <c r="P26" s="16">
        <f t="shared" si="3"/>
        <v>1246.49633949179</v>
      </c>
      <c r="R26" s="16">
        <v>1.2172209443657</v>
      </c>
      <c r="S26" s="16">
        <v>1310.78529492518</v>
      </c>
    </row>
    <row r="27" s="1" customFormat="1" ht="23.75" customHeight="1" spans="1:19">
      <c r="A27" s="10" t="s">
        <v>5</v>
      </c>
      <c r="B27" s="11" t="s">
        <v>1123</v>
      </c>
      <c r="C27" s="11" t="s">
        <v>1124</v>
      </c>
      <c r="D27" s="10" t="s">
        <v>973</v>
      </c>
      <c r="E27" s="12">
        <v>0</v>
      </c>
      <c r="F27" s="13">
        <f t="shared" si="0"/>
        <v>1.2172209443657</v>
      </c>
      <c r="G27" s="13">
        <f t="shared" si="1"/>
        <v>0</v>
      </c>
      <c r="H27" s="12">
        <v>0</v>
      </c>
      <c r="O27" s="16">
        <f t="shared" si="2"/>
        <v>1.15752095890822</v>
      </c>
      <c r="P27" s="16">
        <f t="shared" si="3"/>
        <v>0</v>
      </c>
      <c r="R27" s="16">
        <v>1.2172209443657</v>
      </c>
      <c r="S27" s="16">
        <v>0</v>
      </c>
    </row>
    <row r="28" s="1" customFormat="1" ht="15.75" customHeight="1" spans="1:19">
      <c r="A28" s="10" t="s">
        <v>5</v>
      </c>
      <c r="B28" s="11" t="s">
        <v>1125</v>
      </c>
      <c r="C28" s="11" t="s">
        <v>1126</v>
      </c>
      <c r="D28" s="10" t="s">
        <v>973</v>
      </c>
      <c r="E28" s="12">
        <v>49.877</v>
      </c>
      <c r="F28" s="13">
        <f t="shared" si="0"/>
        <v>1.2172209443657</v>
      </c>
      <c r="G28" s="13">
        <f t="shared" si="1"/>
        <v>60.7088946002391</v>
      </c>
      <c r="H28" s="12">
        <v>0</v>
      </c>
      <c r="O28" s="16">
        <f t="shared" si="2"/>
        <v>1.15752095890822</v>
      </c>
      <c r="P28" s="16">
        <f t="shared" si="3"/>
        <v>57.7313578255472</v>
      </c>
      <c r="R28" s="16">
        <v>1.2172209443657</v>
      </c>
      <c r="S28" s="16">
        <v>60.7088946002391</v>
      </c>
    </row>
    <row r="29" s="1" customFormat="1" ht="15.75" customHeight="1" spans="1:19">
      <c r="A29" s="10" t="s">
        <v>5</v>
      </c>
      <c r="B29" s="11" t="s">
        <v>1127</v>
      </c>
      <c r="C29" s="11" t="s">
        <v>1128</v>
      </c>
      <c r="D29" s="10" t="s">
        <v>973</v>
      </c>
      <c r="E29" s="12">
        <v>38.749</v>
      </c>
      <c r="F29" s="13">
        <f t="shared" si="0"/>
        <v>1.2172209443657</v>
      </c>
      <c r="G29" s="13">
        <f t="shared" si="1"/>
        <v>47.1673115941707</v>
      </c>
      <c r="H29" s="12">
        <v>0</v>
      </c>
      <c r="O29" s="16">
        <f t="shared" si="2"/>
        <v>1.15752095890822</v>
      </c>
      <c r="P29" s="16">
        <f t="shared" si="3"/>
        <v>44.8539371576933</v>
      </c>
      <c r="R29" s="16">
        <v>1.2172209443657</v>
      </c>
      <c r="S29" s="16">
        <v>47.1673115941707</v>
      </c>
    </row>
    <row r="30" s="1" customFormat="1" ht="15.75" customHeight="1" spans="1:19">
      <c r="A30" s="10" t="s">
        <v>8</v>
      </c>
      <c r="B30" s="11" t="s">
        <v>1129</v>
      </c>
      <c r="C30" s="11" t="s">
        <v>1130</v>
      </c>
      <c r="D30" s="10" t="s">
        <v>1114</v>
      </c>
      <c r="E30" s="12">
        <v>1</v>
      </c>
      <c r="F30" s="13">
        <f t="shared" si="0"/>
        <v>20.9114754426575</v>
      </c>
      <c r="G30" s="13">
        <f t="shared" si="1"/>
        <v>20.9114754426575</v>
      </c>
      <c r="H30" s="12">
        <v>0</v>
      </c>
      <c r="O30" s="16">
        <f t="shared" si="2"/>
        <v>19.8858483487435</v>
      </c>
      <c r="P30" s="16">
        <f t="shared" si="3"/>
        <v>19.8858483487435</v>
      </c>
      <c r="R30" s="16">
        <v>20.9114754426575</v>
      </c>
      <c r="S30" s="16">
        <v>20.9114754426575</v>
      </c>
    </row>
    <row r="31" s="1" customFormat="1" ht="23.75" customHeight="1" spans="1:19">
      <c r="A31" s="10" t="s">
        <v>5</v>
      </c>
      <c r="B31" s="11" t="s">
        <v>1131</v>
      </c>
      <c r="C31" s="11" t="s">
        <v>1132</v>
      </c>
      <c r="D31" s="10" t="s">
        <v>973</v>
      </c>
      <c r="E31" s="12">
        <v>17.182</v>
      </c>
      <c r="F31" s="13">
        <f t="shared" si="0"/>
        <v>1.2172209443657</v>
      </c>
      <c r="G31" s="13">
        <f t="shared" si="1"/>
        <v>20.9114754426575</v>
      </c>
      <c r="H31" s="12">
        <v>0</v>
      </c>
      <c r="O31" s="16">
        <f t="shared" si="2"/>
        <v>1.15752095890822</v>
      </c>
      <c r="P31" s="16">
        <f t="shared" si="3"/>
        <v>19.8858483487435</v>
      </c>
      <c r="R31" s="16">
        <v>1.2172209443657</v>
      </c>
      <c r="S31" s="16">
        <v>20.9114754426575</v>
      </c>
    </row>
    <row r="32" s="1" customFormat="1" ht="15.75" customHeight="1" spans="1:19">
      <c r="A32" s="10" t="s">
        <v>5</v>
      </c>
      <c r="B32" s="10" t="s">
        <v>5</v>
      </c>
      <c r="C32" s="10" t="s">
        <v>105</v>
      </c>
      <c r="D32" s="10" t="s">
        <v>5</v>
      </c>
      <c r="E32" s="10" t="s">
        <v>5</v>
      </c>
      <c r="F32" s="12" t="s">
        <v>5</v>
      </c>
      <c r="G32" s="13">
        <f>S32</f>
        <v>6003.08644960729</v>
      </c>
      <c r="H32" s="12">
        <v>0</v>
      </c>
      <c r="P32" s="16">
        <f>G32*$P$2</f>
        <v>5708.65824789054</v>
      </c>
      <c r="R32" s="16"/>
      <c r="S32" s="16">
        <v>6003.08644960729</v>
      </c>
    </row>
    <row r="33" s="1" customFormat="1" ht="15.75" customHeight="1" spans="1:19">
      <c r="A33" s="10" t="s">
        <v>5</v>
      </c>
      <c r="B33" s="10" t="s">
        <v>5</v>
      </c>
      <c r="C33" s="10" t="s">
        <v>310</v>
      </c>
      <c r="D33" s="10" t="s">
        <v>5</v>
      </c>
      <c r="E33" s="10" t="s">
        <v>5</v>
      </c>
      <c r="F33" s="12" t="s">
        <v>5</v>
      </c>
      <c r="G33" s="13">
        <f>S33</f>
        <v>6003.08644960729</v>
      </c>
      <c r="H33" s="12">
        <v>0</v>
      </c>
      <c r="P33" s="16">
        <f>G33*$P$2</f>
        <v>5708.65824789054</v>
      </c>
      <c r="R33" s="16"/>
      <c r="S33" s="16">
        <v>6003.08644960729</v>
      </c>
    </row>
    <row r="34" s="1" customFormat="1" ht="148.25" customHeight="1" spans="18:19">
      <c r="R34" s="16"/>
      <c r="S34" s="16"/>
    </row>
    <row r="35" s="1" customFormat="1" ht="19.5" customHeight="1" spans="3:19">
      <c r="C35" s="14" t="s">
        <v>5</v>
      </c>
      <c r="D35" s="14" t="s">
        <v>5</v>
      </c>
      <c r="E35" s="14" t="s">
        <v>5</v>
      </c>
      <c r="F35" s="14" t="s">
        <v>5</v>
      </c>
      <c r="G35" s="14" t="s">
        <v>5</v>
      </c>
      <c r="H35" s="14" t="s">
        <v>5</v>
      </c>
      <c r="R35" s="16"/>
      <c r="S35" s="16"/>
    </row>
    <row r="36" s="1" customFormat="1" ht="38.25" customHeight="1" spans="1:19">
      <c r="A36" s="2" t="s">
        <v>1101</v>
      </c>
      <c r="B36" s="2"/>
      <c r="C36" s="2"/>
      <c r="D36" s="2"/>
      <c r="E36" s="2"/>
      <c r="F36" s="2"/>
      <c r="G36" s="2"/>
      <c r="H36" s="2"/>
      <c r="R36" s="16"/>
      <c r="S36" s="16"/>
    </row>
    <row r="37" s="1" customFormat="1" ht="31" customHeight="1" spans="1:19">
      <c r="A37" s="3" t="s">
        <v>1054</v>
      </c>
      <c r="B37" s="3"/>
      <c r="C37" s="3"/>
      <c r="D37" s="3"/>
      <c r="E37" s="3"/>
      <c r="F37" s="3"/>
      <c r="G37" s="3"/>
      <c r="H37" s="4"/>
      <c r="R37" s="16"/>
      <c r="S37" s="16"/>
    </row>
    <row r="38" s="1" customFormat="1" ht="17.25" customHeight="1" spans="1:19">
      <c r="A38" s="5" t="s">
        <v>2</v>
      </c>
      <c r="B38" s="5" t="s">
        <v>20</v>
      </c>
      <c r="C38" s="5" t="s">
        <v>21</v>
      </c>
      <c r="D38" s="5" t="s">
        <v>23</v>
      </c>
      <c r="E38" s="6" t="s">
        <v>24</v>
      </c>
      <c r="F38" s="6" t="s">
        <v>25</v>
      </c>
      <c r="G38" s="6" t="s">
        <v>26</v>
      </c>
      <c r="H38" s="5" t="s">
        <v>27</v>
      </c>
      <c r="R38" s="16"/>
      <c r="S38" s="16"/>
    </row>
    <row r="39" s="1" customFormat="1" ht="17.25" customHeight="1" spans="1:19">
      <c r="A39" s="5"/>
      <c r="B39" s="5"/>
      <c r="C39" s="5"/>
      <c r="D39" s="5"/>
      <c r="E39" s="7"/>
      <c r="F39" s="7"/>
      <c r="G39" s="7"/>
      <c r="H39" s="5"/>
      <c r="R39" s="16"/>
      <c r="S39" s="16"/>
    </row>
    <row r="40" s="1" customFormat="1" ht="1.5" customHeight="1" spans="1:19">
      <c r="A40" s="9" t="s">
        <v>5</v>
      </c>
      <c r="B40" s="9" t="s">
        <v>5</v>
      </c>
      <c r="C40" s="9" t="s">
        <v>5</v>
      </c>
      <c r="D40" s="9" t="s">
        <v>5</v>
      </c>
      <c r="E40" s="9" t="s">
        <v>5</v>
      </c>
      <c r="F40" s="9" t="s">
        <v>5</v>
      </c>
      <c r="G40" s="9" t="s">
        <v>5</v>
      </c>
      <c r="H40" s="9" t="s">
        <v>5</v>
      </c>
      <c r="R40" s="16"/>
      <c r="S40" s="16"/>
    </row>
    <row r="41" s="1" customFormat="1" ht="15.75" customHeight="1" spans="1:19">
      <c r="A41" s="10" t="s">
        <v>28</v>
      </c>
      <c r="B41" s="10" t="s">
        <v>1133</v>
      </c>
      <c r="C41" s="10"/>
      <c r="D41" s="10"/>
      <c r="E41" s="10"/>
      <c r="F41" s="10"/>
      <c r="G41" s="10"/>
      <c r="H41" s="10"/>
      <c r="R41" s="16"/>
      <c r="S41" s="16"/>
    </row>
    <row r="42" s="1" customFormat="1" ht="15.75" customHeight="1" spans="1:19">
      <c r="A42" s="10" t="s">
        <v>5</v>
      </c>
      <c r="B42" s="10" t="s">
        <v>5</v>
      </c>
      <c r="C42" s="10" t="s">
        <v>310</v>
      </c>
      <c r="D42" s="10" t="s">
        <v>5</v>
      </c>
      <c r="E42" s="10" t="s">
        <v>5</v>
      </c>
      <c r="F42" s="12" t="s">
        <v>5</v>
      </c>
      <c r="G42" s="12" t="s">
        <v>1134</v>
      </c>
      <c r="H42" s="12" t="s">
        <v>1134</v>
      </c>
      <c r="O42" s="16">
        <v>0</v>
      </c>
      <c r="P42" s="16">
        <f>G42*$P$2</f>
        <v>0</v>
      </c>
      <c r="R42" s="16">
        <v>0</v>
      </c>
      <c r="S42" s="16">
        <v>0</v>
      </c>
    </row>
    <row r="43" s="1" customFormat="1" ht="355" customHeight="1"/>
    <row r="44" s="1" customFormat="1" ht="19.5" customHeight="1" spans="3:8">
      <c r="C44" s="14" t="s">
        <v>5</v>
      </c>
      <c r="D44" s="14" t="s">
        <v>5</v>
      </c>
      <c r="E44" s="14" t="s">
        <v>5</v>
      </c>
      <c r="F44" s="14" t="s">
        <v>5</v>
      </c>
      <c r="G44" s="14" t="s">
        <v>5</v>
      </c>
      <c r="H44" s="14" t="s">
        <v>5</v>
      </c>
    </row>
  </sheetData>
  <mergeCells count="33">
    <mergeCell ref="A1:H1"/>
    <mergeCell ref="A2:G2"/>
    <mergeCell ref="B7:H7"/>
    <mergeCell ref="A16:H16"/>
    <mergeCell ref="A17:G17"/>
    <mergeCell ref="B21:H21"/>
    <mergeCell ref="A36:H36"/>
    <mergeCell ref="A37:G37"/>
    <mergeCell ref="B41:H41"/>
    <mergeCell ref="A3:A4"/>
    <mergeCell ref="A18:A19"/>
    <mergeCell ref="A38:A39"/>
    <mergeCell ref="B3:B4"/>
    <mergeCell ref="B18:B19"/>
    <mergeCell ref="B38:B39"/>
    <mergeCell ref="C3:C4"/>
    <mergeCell ref="C18:C19"/>
    <mergeCell ref="C38:C39"/>
    <mergeCell ref="D3:D4"/>
    <mergeCell ref="D18:D19"/>
    <mergeCell ref="D38:D39"/>
    <mergeCell ref="E3:E4"/>
    <mergeCell ref="E18:E19"/>
    <mergeCell ref="E38:E39"/>
    <mergeCell ref="F3:F4"/>
    <mergeCell ref="F18:F19"/>
    <mergeCell ref="F38:F39"/>
    <mergeCell ref="G3:G4"/>
    <mergeCell ref="G18:G19"/>
    <mergeCell ref="G38:G39"/>
    <mergeCell ref="H3:H4"/>
    <mergeCell ref="H18:H19"/>
    <mergeCell ref="H38:H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分部分项工程量清单与计价表_含定额_</vt:lpstr>
      <vt:lpstr>单价措施项目清单与计价表_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Insomnia</cp:lastModifiedBy>
  <dcterms:created xsi:type="dcterms:W3CDTF">2023-03-13T01:53:00Z</dcterms:created>
  <dcterms:modified xsi:type="dcterms:W3CDTF">2023-03-13T06:34:54Z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FCC7FF47411B4B51BF144B31F91A883D</vt:lpwstr>
  </property>
</Properties>
</file>